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040" yWindow="-150" windowWidth="14550" windowHeight="12930" tabRatio="950" activeTab="5"/>
  </bookViews>
  <sheets>
    <sheet name="E022 IND 1_2021" sheetId="1" r:id="rId1"/>
    <sheet name="E022 IND 2_2021" sheetId="4" r:id="rId2"/>
    <sheet name="E022 IND 3_2021" sheetId="14" r:id="rId3"/>
    <sheet name="E022 IND 7_2021" sheetId="11" r:id="rId4"/>
    <sheet name="E022 IND 9_2021" sheetId="10" r:id="rId5"/>
    <sheet name="E022 IND 11_2021" sheetId="15" r:id="rId6"/>
  </sheets>
  <definedNames>
    <definedName name="_xlnm._FilterDatabase" localSheetId="0" hidden="1">'E022 IND 1_2021'!#REF!</definedName>
    <definedName name="_xlnm._FilterDatabase" localSheetId="5" hidden="1">'E022 IND 11_2021'!#REF!</definedName>
    <definedName name="_xlnm._FilterDatabase" localSheetId="1" hidden="1">'E022 IND 2_2021'!#REF!</definedName>
    <definedName name="_xlnm._FilterDatabase" localSheetId="2" hidden="1">'E022 IND 3_2021'!#REF!</definedName>
    <definedName name="_xlnm._FilterDatabase" localSheetId="3" hidden="1">'E022 IND 7_2021'!#REF!</definedName>
    <definedName name="_xlnm._FilterDatabase" localSheetId="4" hidden="1">'E022 IND 9_2021'!#REF!</definedName>
    <definedName name="_xlnm.Print_Area" localSheetId="0">'E022 IND 1_2021'!$A$1:$H$79</definedName>
    <definedName name="_xlnm.Print_Area" localSheetId="5">'E022 IND 11_2021'!$A$1:$H$63</definedName>
    <definedName name="_xlnm.Print_Area" localSheetId="1">'E022 IND 2_2021'!$A$1:$H$61</definedName>
    <definedName name="_xlnm.Print_Area" localSheetId="2">'E022 IND 3_2021'!$A$1:$H$61</definedName>
    <definedName name="_xlnm.Print_Area" localSheetId="3">'E022 IND 7_2021'!$A$1:$H$58</definedName>
    <definedName name="_xlnm.Print_Area" localSheetId="4">'E022 IND 9_2021'!$A$1:$H$56</definedName>
    <definedName name="_xlnm.Print_Titles" localSheetId="0">'E022 IND 1_2021'!$1:$11</definedName>
    <definedName name="_xlnm.Print_Titles" localSheetId="5">'E022 IND 11_2021'!$1:$11</definedName>
    <definedName name="_xlnm.Print_Titles" localSheetId="1">'E022 IND 2_2021'!$1:$11</definedName>
    <definedName name="_xlnm.Print_Titles" localSheetId="2">'E022 IND 3_2021'!$1:$11</definedName>
    <definedName name="_xlnm.Print_Titles" localSheetId="3">'E022 IND 7_2021'!$1:$11</definedName>
    <definedName name="_xlnm.Print_Titles" localSheetId="4">'E022 IND 9_2021'!$1:$11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4" l="1"/>
  <c r="D55" i="1"/>
  <c r="E25" i="15" l="1"/>
  <c r="E18" i="10"/>
  <c r="E20" i="11"/>
  <c r="E24" i="14"/>
  <c r="E23" i="4"/>
  <c r="E27" i="1" l="1"/>
  <c r="E24" i="15" l="1"/>
  <c r="E17" i="10"/>
  <c r="E19" i="11" l="1"/>
  <c r="E23" i="14"/>
  <c r="E22" i="4"/>
  <c r="E26" i="1" l="1"/>
  <c r="F53" i="15" l="1"/>
  <c r="D53" i="15"/>
  <c r="D37" i="15"/>
  <c r="D34" i="4" l="1"/>
  <c r="E23" i="15" l="1"/>
  <c r="E18" i="11"/>
  <c r="E22" i="14"/>
  <c r="E21" i="4"/>
  <c r="E25" i="1"/>
  <c r="D39" i="1"/>
  <c r="E21" i="11"/>
  <c r="E17" i="11"/>
  <c r="E19" i="10"/>
  <c r="E20" i="4"/>
  <c r="E21" i="14" l="1"/>
  <c r="E22" i="15"/>
  <c r="E24" i="1" l="1"/>
  <c r="E26" i="15" l="1"/>
  <c r="E21" i="15"/>
  <c r="E20" i="14"/>
  <c r="E19" i="4" l="1"/>
  <c r="E23" i="1" l="1"/>
  <c r="E17" i="14" l="1"/>
  <c r="E18" i="14"/>
  <c r="E19" i="14"/>
  <c r="E25" i="14"/>
  <c r="E16" i="14"/>
  <c r="E16" i="10"/>
  <c r="E16" i="11"/>
  <c r="E17" i="15" l="1"/>
  <c r="E18" i="15"/>
  <c r="E19" i="15"/>
  <c r="E20" i="15"/>
  <c r="E16" i="15"/>
  <c r="F52" i="15"/>
  <c r="D52" i="15"/>
  <c r="D36" i="15"/>
  <c r="E15" i="14"/>
  <c r="F51" i="14"/>
  <c r="D51" i="14"/>
  <c r="F50" i="14"/>
  <c r="D50" i="14"/>
  <c r="D35" i="14"/>
  <c r="D34" i="14"/>
  <c r="F48" i="11"/>
  <c r="D48" i="11"/>
  <c r="F47" i="11"/>
  <c r="D47" i="11"/>
  <c r="D32" i="11"/>
  <c r="D31" i="11"/>
  <c r="F46" i="10"/>
  <c r="D46" i="10"/>
  <c r="F45" i="10"/>
  <c r="D45" i="10"/>
  <c r="D30" i="10"/>
  <c r="D29" i="10"/>
  <c r="E17" i="4"/>
  <c r="E18" i="4"/>
  <c r="E16" i="4"/>
  <c r="F50" i="4"/>
  <c r="D50" i="4"/>
  <c r="F49" i="4"/>
  <c r="D49" i="4"/>
  <c r="D33" i="4"/>
  <c r="E15" i="1" l="1"/>
  <c r="F55" i="1"/>
  <c r="F54" i="1"/>
  <c r="D54" i="1"/>
  <c r="D38" i="1"/>
  <c r="E28" i="1"/>
  <c r="E22" i="1"/>
  <c r="E21" i="1"/>
  <c r="E20" i="1"/>
  <c r="E19" i="1"/>
  <c r="E18" i="1"/>
  <c r="E17" i="1"/>
  <c r="E16" i="1"/>
</calcChain>
</file>

<file path=xl/sharedStrings.xml><?xml version="1.0" encoding="utf-8"?>
<sst xmlns="http://schemas.openxmlformats.org/spreadsheetml/2006/main" count="225" uniqueCount="64">
  <si>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</si>
  <si>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</si>
  <si>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</si>
  <si>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</si>
  <si>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</si>
  <si>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</si>
  <si>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</si>
  <si>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</si>
  <si>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</si>
  <si>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</si>
  <si>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t>
  </si>
  <si>
    <t>2009</t>
  </si>
  <si>
    <t>2010</t>
  </si>
  <si>
    <t>2011</t>
  </si>
  <si>
    <t>2012</t>
  </si>
  <si>
    <t>2013</t>
  </si>
  <si>
    <t>2014</t>
  </si>
  <si>
    <t>2015</t>
  </si>
  <si>
    <t>2016</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</si>
  <si>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</si>
  <si>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</si>
  <si>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</si>
  <si>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</si>
  <si>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</si>
  <si>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</si>
  <si>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Total de investigadores del SII más investigadores vigentes en el SNI en el año actual</t>
  </si>
  <si>
    <t xml:space="preserve">Presupuesto complementario destinado a investigación en el año actual </t>
  </si>
  <si>
    <t>Porcentaje de ocupación de plazas de investigador
FÓRMULA: VARIABLE1 / VARIABLE2 X 100</t>
  </si>
  <si>
    <t>PP:  E022 "INVESTIGACIÓN Y DESARROLLO TECNOLÓGICO EN SALUD"</t>
  </si>
  <si>
    <t>Breve Explicación del comportamiento del indicador y sus variables en el periodo
(desde línea base)</t>
  </si>
  <si>
    <t xml:space="preserve">                                                                                                                                                </t>
  </si>
  <si>
    <t xml:space="preserve">                  </t>
  </si>
  <si>
    <t>Clave entidad/unidad:   NCA</t>
  </si>
  <si>
    <t>Entidad/unidad:   INSTITUTO NACIONAL DE CARDIOLOGÍA IGNACIO CHÁVEZ</t>
  </si>
  <si>
    <t>Entidad/unidad:   INSTITUTUO NACIONAL DE CARDIOLOGÍA IGNACIO CHÁVEZ</t>
  </si>
  <si>
    <t>Entidad/unidad:    INSTITUTO NACIONAL DE CARDIOLOGÍA IGNACIO CHÁVEZ</t>
  </si>
  <si>
    <t>2017</t>
  </si>
  <si>
    <t>2018</t>
  </si>
  <si>
    <t>2019</t>
  </si>
  <si>
    <t>Porcentaje de investigadores institucionales de alto nivel
FÓRMULA: VARIABLE1 / VARIABLE2 X 100</t>
  </si>
  <si>
    <t>Productos institucionales totales, en el periodo</t>
  </si>
  <si>
    <t>Total de investigadores institucionales vigentes en el periodo</t>
  </si>
  <si>
    <t xml:space="preserve">Presupuesto federal institucional destinado a investigación en el año actual </t>
  </si>
  <si>
    <t>Presupuesto federal total institucional en el año actual</t>
  </si>
  <si>
    <r>
      <t>Porcentaje del presupuesto federal institucional destinado a investigación científica y desarrollo tecnológico para la salud</t>
    </r>
    <r>
      <rPr>
        <b/>
        <sz val="16"/>
        <rFont val="Arial"/>
        <family val="2"/>
      </rPr>
      <t xml:space="preserve">
FÓRMULA: VARIABLE1 / VARIABLE 2 X 100</t>
    </r>
  </si>
  <si>
    <t>Plazas de investigador ocupadas en el año actual</t>
  </si>
  <si>
    <t>Plazas de investigador autorizadas en el año actual</t>
  </si>
  <si>
    <t>2020</t>
  </si>
  <si>
    <t>Profesionales de la salud  que tengan nombramiento vigente de investigador en Ciencias Médicas de las categorías 
D-E-F-Eméritos del SII más investigadores vigentes en el SNI (Niveles 1 a 3 y Emeritos) en el año actual</t>
  </si>
  <si>
    <t>Porcentaje de artículos científicos de publicados impacto en revistas de impacto alto
FÓRMULA: VARIABLE1 / VARIABLE2 X 100</t>
  </si>
  <si>
    <t xml:space="preserve">Artículos científicos publicados en revistas de impacto alto (grupos III a VII) en el periodo </t>
  </si>
  <si>
    <t xml:space="preserve">Artículos científicos totales publicados en revistas (grupos I a VII) en el periodo </t>
  </si>
  <si>
    <t>Promedio de productos de la investigación por investigador Institucional
FÓRMULA:  VARIABLE1 / VARIABLE2</t>
  </si>
  <si>
    <r>
      <t xml:space="preserve">Proporción del presupuesto complementario obtenido para investigación científica y desarrollo tecnológico para la salud </t>
    </r>
    <r>
      <rPr>
        <b/>
        <sz val="16"/>
        <rFont val="Arial"/>
        <family val="2"/>
      </rPr>
      <t xml:space="preserve">
FÓRMULA: VARIABLE1 / VARIABLE2 X 100</t>
    </r>
  </si>
  <si>
    <t>Presupuesto federal institucional destinado a investigación científica y desarrollo tecnológico para la salud en el año actual</t>
  </si>
  <si>
    <t>MATRIZ DE INDICADORES PARA RESULTADOS (MIR) 2021</t>
  </si>
  <si>
    <t>2021</t>
  </si>
  <si>
    <t>3/</t>
  </si>
  <si>
    <r>
      <rPr>
        <sz val="24"/>
        <rFont val="Calibri"/>
        <family val="2"/>
        <scheme val="minor"/>
      </rPr>
      <t xml:space="preserve">A partir del ejercicio 2016 en que la CCINSHAE integró este indicador a la MIR, el Porcentaje de investigadores de alto nivel se ha mantenido constante. Cabe señalar que las variaciones en el número de investigadores se deriva de los resultados de las Convocatorias para evaluación por promoción y permanencia en el SII, así como de movimientos internos.
Para el ejercicio de 2019 disminuyó el número de investigadores, por lo que es importante mencionar, que durante este periodo se llevaron a cabo diversos cambios en la Dirección de Investigación, por movimientos de investigadores de nivel de mando que pasaron a plazas de médicos especialistas, así como, la conclusión en la vigencia de convenio de dos catedras de CONACYT evaluados en el SNI.
En el ejercicio 2020 la variación se debe a un incremento en el número de investigadores con nombramiento tanto en el Sistema Institucional de Investigadores (SII), como en el Sistema Nacional de Investigadores (SNI); además de la firma de un convenio con la UNAM que permitió que investigadores que laboran en el Instituto fueran considerados investigadores del mismo, alcanzando con ello  71 investigadores de alto nivel (41 con categorías D, E, F y Emérito, 23 con niveles 1, 2 y 3 evaluados sólo en el SNI y 7 que colaboran por convenio con la UNAM). Con respecto al total de investigadores institucionales, 103 están vigentes en el SII más 34 en el SNI (4 candidatos, 21 de nivel I, 7 de nivel II y 2 de nivel III).
</t>
    </r>
    <r>
      <rPr>
        <b/>
        <sz val="24"/>
        <rFont val="Calibri"/>
        <family val="2"/>
        <scheme val="minor"/>
      </rPr>
      <t xml:space="preserve">
</t>
    </r>
    <r>
      <rPr>
        <sz val="24"/>
        <rFont val="Calibri"/>
        <family val="2"/>
        <scheme val="minor"/>
      </rPr>
      <t xml:space="preserve">Para el ejercicio 2021, se reportó una disminución de investigadores de alto nivel por jubilación; sin embargo, las plazas fueron cubiertas con investigadores de nuevo ingreso, por lo que se consideran como no vigentes, aun cuando su situación será regularizada ante el Sistema Institucional de Investigadores (SII) durante el ejercicio de 2022. Asimismo, con relación al total de investigadores institucionales, se incluyeron 9 plazas de ayudantes de investigador en ciencias médicas con registro en el SII. </t>
    </r>
  </si>
  <si>
    <t>A partir del ejercicio 2014 en que la CCINSHAE integró este indicador a la MIR, el Porcentaje de artículos científicos de impacto alto ha presentado variaciones, principalmente como resultado de un incremento en los artículos de impacto alto con respecto al total de artículos publicados, lo cual muestra la calidad de los mismos a nivel internacional.  
Para el ejercicio 2019 se dió un incremento en ambas variables, por lo que se destaca la productividad de los investigadores por el nivel de artículos publicados en revistas de difusión cientifíca de corte internacional, siendo estos:  73 del grupo III, 53 del grupo IV, 10 del grupo V, 2 del grupo VI y 4 del grupo VII.
En el ejercicio 2020, por la contingencia sanitaria ocasionada por el virus SARS-CoV-2 (COVID-19) los investigadores realizaron poco trabajo experimental y aprovecharon su resguardo en casa para escribir artículos con datos previamente generados, así como la publicación de un suplemento de la Revista Archivos de Cardiología de México, con artículos relacionados con el tema de COVID-19, lo que incrementó el número de publicaciones en revistas del grupo I con 74 artículos, 4 del grupo II, 86 del grupo III, 97 del grupo IV, 10 del grupo V, 8 del grupo VI y 2 del grupo VII. Con este resultado se destaca la productividad de los investigadores Institucionales.
En el ejercicio 2021 se mantiene la productvidad de los investigadores institucionales, principalmente con los artículos de alto impacto (65 del grupo III, 92 del grupo IV, 13 del grupo V, 3 del grupo VI y 4 del grupo VII), dando con ello, continuidad a la Investigación y difusión del conocimiento científico a nivel Internacional. Con este resultado se destaca la productividad de los investigadores Institucionales, por lo que es importante mencionar que los artículos publicados en revistas científicas de nivel nacional e internacional, miden la productividad de la investigación científica.</t>
  </si>
  <si>
    <t xml:space="preserve">A partir del ejercicio 2016 en que la CCINSHAE integró este indicador a la MIR, el Promedio de productos por investigador ha presentado variaciones, que principalmente se deben a publicación de libros y capitulos de libro, ya que en gran medida depende de la disponibilidad de recursos para concretar la publicación. A su vez, las variaciones en el número de investigadores se derivan de los resultados de las Convocatorias para evaluación por promoción y permanencia en el SII, así como de movimientos internos.  
Pera el ejercicio 2019 se incrementó el número de productos institucionales con un total de 303, integrados por 182 artículos científicos, (38 del grupo I, dos del grupo II, 73 del grupo III, 53 del grupo IV, 10 del grupo V, dos del grupo VI y cuatro del grupo VII). Asimismo, se elaboraron cinco libros y 116 capítulos de libro, estos últimos, como resultado de las actividades conmemorativas del 75 Aniversario del Instituto; sin embargo, es importante destacar que para la publicación de 3 libros con 28 capítulos, se obtuvo apoyo externo.  
Para el ejercicio 2020 la variación se debe a la generación de un mayor número de productos institucionales: 281 artículos científicos, de los cuales 78 fueron publicados en revistas de nivel nacional y 203 con difusión de corte internacional (grupos III al VII); además, se presentaron incrementos en el número de investigadores evaluados en el SII de 95 paso a 103, en el SNI de 22 a 27, así como investigadores por convenio de la UNAM con evaluación en el SNI de 3 a 7. Cabe señalar, que a pesar de la situación de emergencia por el virus SARS-CoV-2 (COVID-19) y de ser reconvertido el INC a Centro Hospitalario de Apoyo COVID-19, desde el 11 de abril del 2020, se ha dado continuidad a las actividades y desarrollo de la investigación. 
Para el ejercicio 2021 sólo se reportan artículos científicos publicados en revistas (grupos I al VII), debido a que no se concretó la publicación de libros y capítulos de libros. 
Con respecto al total de investigadores institucionales, se incluyeron 9 plazas de ayudantes de investigador en ciencias médicas con registro en el SII. </t>
  </si>
  <si>
    <t>A partir del ejercicio 2019 la CCINSHAE integró el indicador "Proporción de presupuesto complementario obtenido para investigación científica y desarrollo tecnólogico para la salud" se observa un financimiento relevante que procede de agencias no lucrativas y de la industría farmacéutica, por lo que es susceptible de variaciones. 
En el ejercicio 2020 fue menor el presupuesto complementario con respecto al ejercicio anterior, debido a la situación de emergencia sanitaria por el virus SARS-CoV-2 (COVID-19) y de ser reconvertido el INC a Centro Hospitalario de Apoyo COVID-19. 
Para el ejercicio 2021, el incremento en el presupuesto complementario corresponde principalmente a que los recursos aportados por la industria farmacéutica, lo cual fue superior con respecto a lo esperado, por lo que es importante mencionar que este recurso es impredecible.
En el caso del presupuesto federal institucional destinado a investigación, presentó una variación favorable con respecto al periodo anterior.</t>
  </si>
  <si>
    <r>
      <t xml:space="preserve">
</t>
    </r>
    <r>
      <rPr>
        <sz val="24"/>
        <rFont val="Calibri"/>
        <family val="2"/>
        <scheme val="minor"/>
      </rPr>
      <t>A partir del ejercicio 2019, en que la CCINSHAE incorpora este indicador a la MIR, se reporta el 3.0% de presupuesto asignado para investigación científica y desarrollo tecnológico para la salud con respecto al presupuesto institucional, lo cual resulta insuficiente, por lo que es necesario el financiamiento de agencias no lucrativas y de la industría farmacéutica para el desarrollo de proyectos que se llevan a cabo en eI Instituto.
En el ejercicio de 2020 se observa una disminución de 1.9% con respecto al Presupuesto federal total institucional del año anterior; sin embargo,  en el Presupuesto federal institucional destinado a investigación científica, se tuvó un incrementó en 55.4%, favoreciendo la actividad sustantiva para el desarrollo de la investigación científica de calidad.</t>
    </r>
    <r>
      <rPr>
        <b/>
        <sz val="24"/>
        <rFont val="Calibri"/>
        <family val="2"/>
        <scheme val="minor"/>
      </rPr>
      <t xml:space="preserve">
</t>
    </r>
    <r>
      <rPr>
        <sz val="24"/>
        <rFont val="Calibri"/>
        <family val="2"/>
        <scheme val="minor"/>
      </rPr>
      <t>Para el ejercicio 2021 se recibió un apoyo presupuestal de recursos fiscales al 31 de diciembre, principalmente para el programa presupuestario E022 Investigación y Desarrollo Tecnológico para la Salud. El presupuesto federal institucional está integrado por recursos fiscales y propios, de estós últimos, fue menor la captación a la esperada por la implementación de la gratuidad de los servicios de salud establecida en la Ley General de Salud a partir del mes de diciembre de 2020.</t>
    </r>
  </si>
  <si>
    <t>A partir del ejercicio 2012 en que la CCINSHAE integró este indicador a la MIR, el Porcentaje de ocupación de plazas de investigador ha tenido ligeras variaciones, ya que de 78 plazas autorizadas, el 100% estaban ocupadas. Asimismo, en el ejercicio 2014 la SHCP autorizó 2 plazas más, llegando a 80; sin embargo, para 2019 se mantiene una plaza vacante, la cual corresponde a Investigador Emérito..
En el ejercicio 2020, de las 80 plazas de investigador autorizadas por la SHCP, se mantiene una vacante que corresponde a Investigador Emérito.
En el ejercicio 2021, de las 80 plazas de investigador autorizadas por la SHCP, se mantiene una vacante que corresponde a Investigador Emérito.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</si>
</sst>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0"/>
      <color rgb="FFFF0000"/>
      <name val="Calibri"/>
      <family val="2"/>
      <scheme val="minor"/>
    </font>
    <font>
      <b/>
      <sz val="24"/>
      <name val="Calibri"/>
      <family val="2"/>
      <scheme val="minor"/>
    </font>
    <font>
      <sz val="24"/>
      <name val="Calibri"/>
      <family val="2"/>
      <scheme val="minor"/>
    </font>
    <font>
      <b/>
      <sz val="23"/>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CEE1F2"/>
        <bgColor indexed="64"/>
      </patternFill>
    </fill>
  </fills>
  <borders count="4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xf numFmtId="0" fontId="14" fillId="0" borderId="0"/>
  </cellStyleXfs>
  <cellXfs count="131">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0"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0"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165" fontId="15" fillId="0" borderId="23" xfId="0" applyNumberFormat="1" applyFont="1" applyFill="1" applyBorder="1" applyAlignment="1" applyProtection="1">
      <alignment horizontal="center" vertical="center" wrapText="1"/>
    </xf>
    <xf numFmtId="3" fontId="15" fillId="0" borderId="24" xfId="0" applyNumberFormat="1" applyFont="1" applyFill="1" applyBorder="1" applyAlignment="1" applyProtection="1">
      <alignment horizontal="center" vertical="center" wrapText="1"/>
      <protection locked="0"/>
    </xf>
    <xf numFmtId="3" fontId="15" fillId="0" borderId="25" xfId="1"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6" xfId="0" applyBorder="1" applyProtection="1"/>
    <xf numFmtId="0" fontId="0" fillId="0" borderId="20" xfId="0" applyBorder="1" applyProtection="1"/>
    <xf numFmtId="0" fontId="0" fillId="0" borderId="27" xfId="0" applyBorder="1" applyProtection="1"/>
    <xf numFmtId="0" fontId="10" fillId="0" borderId="11" xfId="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49" fontId="20" fillId="0" borderId="2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xf>
    <xf numFmtId="49" fontId="20" fillId="4" borderId="13" xfId="0" applyNumberFormat="1" applyFont="1" applyFill="1" applyBorder="1" applyAlignment="1" applyProtection="1">
      <alignment horizontal="center" vertical="center" wrapText="1"/>
    </xf>
    <xf numFmtId="165" fontId="15" fillId="4" borderId="10" xfId="0" applyNumberFormat="1" applyFont="1" applyFill="1" applyBorder="1" applyAlignment="1" applyProtection="1">
      <alignment horizontal="center" vertical="center" wrapText="1"/>
    </xf>
    <xf numFmtId="3" fontId="15" fillId="4" borderId="11" xfId="0" applyNumberFormat="1" applyFont="1" applyFill="1" applyBorder="1" applyAlignment="1" applyProtection="1">
      <alignment horizontal="center" vertical="center" wrapText="1"/>
    </xf>
    <xf numFmtId="3" fontId="15" fillId="4" borderId="13" xfId="0"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49" fontId="20" fillId="2" borderId="22"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49" fontId="20" fillId="7" borderId="22" xfId="0" applyNumberFormat="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2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17" xfId="0" applyFont="1" applyFill="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7" borderId="29" xfId="0" applyFont="1" applyFill="1" applyBorder="1" applyAlignment="1" applyProtection="1">
      <alignment horizontal="center" vertical="center" wrapText="1"/>
    </xf>
    <xf numFmtId="49" fontId="20" fillId="0" borderId="27" xfId="0" applyNumberFormat="1" applyFont="1" applyFill="1" applyBorder="1" applyAlignment="1" applyProtection="1">
      <alignment horizontal="center" vertical="center" wrapText="1"/>
    </xf>
    <xf numFmtId="165" fontId="15" fillId="0" borderId="35" xfId="0" applyNumberFormat="1" applyFont="1" applyFill="1" applyBorder="1" applyAlignment="1" applyProtection="1">
      <alignment horizontal="center" vertical="center" wrapText="1"/>
    </xf>
    <xf numFmtId="3" fontId="15" fillId="0" borderId="36" xfId="0" applyNumberFormat="1" applyFont="1" applyFill="1" applyBorder="1" applyAlignment="1" applyProtection="1">
      <alignment horizontal="center" vertical="center" wrapText="1"/>
      <protection locked="0"/>
    </xf>
    <xf numFmtId="3" fontId="15" fillId="0" borderId="37" xfId="1" applyNumberFormat="1" applyFont="1" applyFill="1" applyBorder="1" applyAlignment="1" applyProtection="1">
      <alignment horizontal="center" vertical="center" wrapText="1"/>
      <protection locked="0"/>
    </xf>
    <xf numFmtId="49" fontId="20" fillId="0" borderId="21" xfId="0" applyNumberFormat="1" applyFont="1" applyFill="1" applyBorder="1" applyAlignment="1" applyProtection="1">
      <alignment horizontal="center" vertical="center" wrapText="1"/>
    </xf>
    <xf numFmtId="49" fontId="20" fillId="2" borderId="34"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65" fontId="15" fillId="0" borderId="38" xfId="0" applyNumberFormat="1" applyFont="1" applyFill="1" applyBorder="1" applyAlignment="1" applyProtection="1">
      <alignment horizontal="center" vertical="center" wrapText="1"/>
    </xf>
    <xf numFmtId="165" fontId="15" fillId="0" borderId="39"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0" xfId="0" applyFont="1" applyAlignment="1" applyProtection="1">
      <alignment vertical="center"/>
    </xf>
    <xf numFmtId="0" fontId="0" fillId="0" borderId="0" xfId="0" applyAlignment="1" applyProtection="1">
      <alignment vertical="center"/>
    </xf>
    <xf numFmtId="0" fontId="3" fillId="0" borderId="1" xfId="0" applyFont="1" applyBorder="1" applyAlignment="1" applyProtection="1">
      <alignment vertical="center"/>
      <protection locked="0"/>
    </xf>
    <xf numFmtId="0" fontId="10" fillId="8" borderId="13"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7" fillId="0" borderId="0" xfId="0" applyFont="1" applyAlignment="1" applyProtection="1">
      <alignment horizontal="center"/>
    </xf>
    <xf numFmtId="0" fontId="3" fillId="0" borderId="1" xfId="0" applyFont="1" applyBorder="1" applyAlignment="1" applyProtection="1">
      <alignment horizontal="left"/>
      <protection locked="0"/>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30" xfId="1" applyFont="1" applyFill="1" applyBorder="1" applyAlignment="1" applyProtection="1">
      <alignment horizontal="center" vertical="center" wrapText="1"/>
    </xf>
    <xf numFmtId="0" fontId="3" fillId="2" borderId="31" xfId="1"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2" fillId="0" borderId="0" xfId="0" applyFont="1" applyAlignment="1" applyProtection="1">
      <alignment horizontal="left" vertical="center" wrapText="1"/>
    </xf>
    <xf numFmtId="49" fontId="18" fillId="0" borderId="7" xfId="0" applyNumberFormat="1" applyFont="1" applyBorder="1" applyAlignment="1" applyProtection="1">
      <alignment horizontal="center" vertical="center" wrapText="1"/>
    </xf>
    <xf numFmtId="49" fontId="18" fillId="0" borderId="26" xfId="0" applyNumberFormat="1"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3" fillId="0" borderId="7" xfId="0" applyNumberFormat="1" applyFont="1" applyBorder="1" applyAlignment="1" applyProtection="1">
      <alignment horizontal="justify" vertical="center" wrapText="1"/>
      <protection locked="0"/>
    </xf>
    <xf numFmtId="0" fontId="23" fillId="0" borderId="26" xfId="0" applyNumberFormat="1" applyFont="1" applyBorder="1" applyAlignment="1" applyProtection="1">
      <alignment horizontal="justify" vertical="center" wrapText="1"/>
      <protection locked="0"/>
    </xf>
    <xf numFmtId="0" fontId="23" fillId="0" borderId="20" xfId="0" applyNumberFormat="1" applyFont="1" applyBorder="1" applyAlignment="1" applyProtection="1">
      <alignment horizontal="justify" vertical="center" wrapText="1"/>
      <protection locked="0"/>
    </xf>
    <xf numFmtId="0" fontId="23" fillId="0" borderId="27"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5" fillId="0" borderId="7"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49" fontId="18" fillId="0" borderId="32" xfId="0" applyNumberFormat="1" applyFont="1" applyBorder="1" applyAlignment="1" applyProtection="1">
      <alignment horizontal="center" vertical="center" wrapText="1"/>
    </xf>
    <xf numFmtId="49" fontId="18" fillId="0" borderId="28" xfId="0" applyNumberFormat="1" applyFont="1" applyBorder="1" applyAlignment="1" applyProtection="1">
      <alignment horizontal="center" vertical="center" wrapText="1"/>
    </xf>
    <xf numFmtId="0" fontId="13" fillId="0" borderId="33" xfId="0" applyFont="1" applyFill="1" applyBorder="1" applyAlignment="1" applyProtection="1">
      <alignment horizontal="center" vertical="center"/>
    </xf>
    <xf numFmtId="0" fontId="24" fillId="0" borderId="7" xfId="0" applyNumberFormat="1" applyFont="1" applyBorder="1" applyAlignment="1" applyProtection="1">
      <alignment horizontal="justify" vertical="center" wrapText="1"/>
      <protection locked="0"/>
    </xf>
    <xf numFmtId="0" fontId="21" fillId="4" borderId="30" xfId="0" applyFont="1" applyFill="1" applyBorder="1" applyAlignment="1" applyProtection="1">
      <alignment horizontal="center" vertical="center" wrapText="1"/>
    </xf>
    <xf numFmtId="0" fontId="21" fillId="4" borderId="31" xfId="0" applyFont="1" applyFill="1" applyBorder="1" applyAlignment="1" applyProtection="1">
      <alignment horizontal="center"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49" fontId="23" fillId="0" borderId="7" xfId="0" applyNumberFormat="1" applyFont="1" applyBorder="1" applyAlignment="1" applyProtection="1">
      <alignment horizontal="justify" vertical="center" wrapText="1"/>
      <protection locked="0"/>
    </xf>
    <xf numFmtId="49" fontId="23" fillId="0" borderId="26"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7" xfId="0" applyNumberFormat="1" applyFont="1" applyBorder="1" applyAlignment="1" applyProtection="1">
      <alignment horizontal="justify" vertical="center" wrapText="1"/>
      <protection locked="0"/>
    </xf>
    <xf numFmtId="0" fontId="21" fillId="0" borderId="7"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0" fontId="3" fillId="0" borderId="1" xfId="0" applyFont="1" applyBorder="1" applyAlignment="1" applyProtection="1">
      <alignment horizontal="left" vertical="center"/>
      <protection locked="0"/>
    </xf>
    <xf numFmtId="0" fontId="21" fillId="0" borderId="40"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49" fontId="23" fillId="0" borderId="7" xfId="0" applyNumberFormat="1" applyFont="1" applyBorder="1" applyAlignment="1" applyProtection="1">
      <alignment horizontal="left" vertical="center" wrapText="1"/>
      <protection locked="0"/>
    </xf>
    <xf numFmtId="49" fontId="23" fillId="0" borderId="26" xfId="0" applyNumberFormat="1" applyFont="1" applyBorder="1" applyAlignment="1" applyProtection="1">
      <alignment horizontal="left" vertical="center" wrapText="1"/>
      <protection locked="0"/>
    </xf>
    <xf numFmtId="49" fontId="23" fillId="0" borderId="20" xfId="0" applyNumberFormat="1" applyFont="1" applyBorder="1" applyAlignment="1" applyProtection="1">
      <alignment horizontal="left" vertical="center" wrapText="1"/>
      <protection locked="0"/>
    </xf>
    <xf numFmtId="49" fontId="23" fillId="0" borderId="27" xfId="0" applyNumberFormat="1" applyFont="1" applyBorder="1" applyAlignment="1" applyProtection="1">
      <alignment horizontal="left" vertical="center" wrapText="1"/>
      <protection locked="0"/>
    </xf>
    <xf numFmtId="49" fontId="24" fillId="0" borderId="7" xfId="0" applyNumberFormat="1" applyFont="1" applyBorder="1" applyAlignment="1" applyProtection="1">
      <alignment horizontal="justify" vertical="center" wrapText="1"/>
      <protection locked="0"/>
    </xf>
    <xf numFmtId="49" fontId="24" fillId="0" borderId="7" xfId="0" applyNumberFormat="1" applyFont="1" applyBorder="1" applyAlignment="1" applyProtection="1">
      <alignment horizontal="left"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9900FF"/>
      <color rgb="FF0000FF"/>
      <color rgb="FF005000"/>
      <color rgb="FFCEE1F2"/>
      <color rgb="FFC5D3E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1_2021'!$D$16:$D$28</c:f>
              <c:strCache>
                <c:ptCount val="6"/>
                <c:pt idx="0">
                  <c:v>2016</c:v>
                </c:pt>
                <c:pt idx="1">
                  <c:v>2017</c:v>
                </c:pt>
                <c:pt idx="2">
                  <c:v>2018</c:v>
                </c:pt>
                <c:pt idx="3">
                  <c:v>2019</c:v>
                </c:pt>
                <c:pt idx="4">
                  <c:v>2020</c:v>
                </c:pt>
                <c:pt idx="5">
                  <c:v>2021</c:v>
                </c:pt>
              </c:strCache>
            </c:strRef>
          </c:cat>
          <c:val>
            <c:numRef>
              <c:f>'E022 IND 1_2021'!$E$16:$E$28</c:f>
              <c:numCache>
                <c:formatCode>#,##0.0</c:formatCode>
                <c:ptCount val="6"/>
                <c:pt idx="0">
                  <c:v>54</c:v>
                </c:pt>
                <c:pt idx="1">
                  <c:v>54.7</c:v>
                </c:pt>
                <c:pt idx="2">
                  <c:v>55.6</c:v>
                </c:pt>
                <c:pt idx="3">
                  <c:v>54.2</c:v>
                </c:pt>
                <c:pt idx="4">
                  <c:v>51.8</c:v>
                </c:pt>
                <c:pt idx="5">
                  <c:v>47.2</c:v>
                </c:pt>
              </c:numCache>
            </c:numRef>
          </c:val>
        </c:ser>
        <c:dLbls>
          <c:showLegendKey val="0"/>
          <c:showVal val="0"/>
          <c:showCatName val="0"/>
          <c:showSerName val="0"/>
          <c:showPercent val="0"/>
          <c:showBubbleSize val="0"/>
        </c:dLbls>
        <c:gapWidth val="219"/>
        <c:overlap val="-27"/>
        <c:axId val="107961728"/>
        <c:axId val="107963520"/>
      </c:barChart>
      <c:catAx>
        <c:axId val="10796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7963520"/>
        <c:crosses val="autoZero"/>
        <c:auto val="1"/>
        <c:lblAlgn val="ctr"/>
        <c:lblOffset val="100"/>
        <c:noMultiLvlLbl val="0"/>
      </c:catAx>
      <c:valAx>
        <c:axId val="107963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7961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7_2021'!$D$17:$D$21</c:f>
              <c:strCache>
                <c:ptCount val="3"/>
                <c:pt idx="0">
                  <c:v>2019</c:v>
                </c:pt>
                <c:pt idx="1">
                  <c:v>2020</c:v>
                </c:pt>
                <c:pt idx="2">
                  <c:v>2021</c:v>
                </c:pt>
              </c:strCache>
            </c:strRef>
          </c:cat>
          <c:val>
            <c:numRef>
              <c:f>'E022 IND 7_2021'!$E$17:$E$21</c:f>
              <c:numCache>
                <c:formatCode>#,##0.0</c:formatCode>
                <c:ptCount val="3"/>
                <c:pt idx="0">
                  <c:v>415.2</c:v>
                </c:pt>
                <c:pt idx="1">
                  <c:v>127.1</c:v>
                </c:pt>
                <c:pt idx="2">
                  <c:v>98.8</c:v>
                </c:pt>
              </c:numCache>
            </c:numRef>
          </c:val>
        </c:ser>
        <c:dLbls>
          <c:showLegendKey val="0"/>
          <c:showVal val="0"/>
          <c:showCatName val="0"/>
          <c:showSerName val="0"/>
          <c:showPercent val="0"/>
          <c:showBubbleSize val="0"/>
        </c:dLbls>
        <c:gapWidth val="219"/>
        <c:overlap val="-27"/>
        <c:axId val="108504192"/>
        <c:axId val="108505728"/>
      </c:barChart>
      <c:catAx>
        <c:axId val="10850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505728"/>
        <c:crosses val="autoZero"/>
        <c:auto val="1"/>
        <c:lblAlgn val="ctr"/>
        <c:lblOffset val="100"/>
        <c:noMultiLvlLbl val="0"/>
      </c:catAx>
      <c:valAx>
        <c:axId val="108505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504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7_2021'!$D$17:$D$21</c:f>
              <c:strCache>
                <c:ptCount val="3"/>
                <c:pt idx="0">
                  <c:v>2019</c:v>
                </c:pt>
                <c:pt idx="1">
                  <c:v>2020</c:v>
                </c:pt>
                <c:pt idx="2">
                  <c:v>2021</c:v>
                </c:pt>
              </c:strCache>
            </c:strRef>
          </c:cat>
          <c:val>
            <c:numRef>
              <c:f>'E022 IND 7_2021'!$F$17:$F$21</c:f>
              <c:numCache>
                <c:formatCode>#,##0</c:formatCode>
                <c:ptCount val="3"/>
                <c:pt idx="0">
                  <c:v>63075063</c:v>
                </c:pt>
                <c:pt idx="1">
                  <c:v>30000000</c:v>
                </c:pt>
                <c:pt idx="2">
                  <c:v>68287928</c:v>
                </c:pt>
              </c:numCache>
            </c:numRef>
          </c:val>
        </c:ser>
        <c:dLbls>
          <c:showLegendKey val="0"/>
          <c:showVal val="0"/>
          <c:showCatName val="0"/>
          <c:showSerName val="0"/>
          <c:showPercent val="0"/>
          <c:showBubbleSize val="0"/>
        </c:dLbls>
        <c:gapWidth val="219"/>
        <c:overlap val="-27"/>
        <c:axId val="108513152"/>
        <c:axId val="108514688"/>
      </c:barChart>
      <c:catAx>
        <c:axId val="108513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514688"/>
        <c:crosses val="autoZero"/>
        <c:auto val="1"/>
        <c:lblAlgn val="ctr"/>
        <c:lblOffset val="100"/>
        <c:noMultiLvlLbl val="0"/>
      </c:catAx>
      <c:valAx>
        <c:axId val="10851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51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7_2021'!$D$17:$D$21</c:f>
              <c:strCache>
                <c:ptCount val="3"/>
                <c:pt idx="0">
                  <c:v>2019</c:v>
                </c:pt>
                <c:pt idx="1">
                  <c:v>2020</c:v>
                </c:pt>
                <c:pt idx="2">
                  <c:v>2021</c:v>
                </c:pt>
              </c:strCache>
            </c:strRef>
          </c:cat>
          <c:val>
            <c:numRef>
              <c:f>'E022 IND 7_2021'!$G$17:$G$21</c:f>
              <c:numCache>
                <c:formatCode>#,##0</c:formatCode>
                <c:ptCount val="3"/>
                <c:pt idx="0">
                  <c:v>15191931</c:v>
                </c:pt>
                <c:pt idx="1">
                  <c:v>23611590</c:v>
                </c:pt>
                <c:pt idx="2">
                  <c:v>69150172</c:v>
                </c:pt>
              </c:numCache>
            </c:numRef>
          </c:val>
        </c:ser>
        <c:dLbls>
          <c:showLegendKey val="0"/>
          <c:showVal val="0"/>
          <c:showCatName val="0"/>
          <c:showSerName val="0"/>
          <c:showPercent val="0"/>
          <c:showBubbleSize val="0"/>
        </c:dLbls>
        <c:gapWidth val="219"/>
        <c:overlap val="-27"/>
        <c:axId val="108534400"/>
        <c:axId val="108548480"/>
      </c:barChart>
      <c:catAx>
        <c:axId val="108534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548480"/>
        <c:crosses val="autoZero"/>
        <c:auto val="1"/>
        <c:lblAlgn val="ctr"/>
        <c:lblOffset val="100"/>
        <c:noMultiLvlLbl val="0"/>
      </c:catAx>
      <c:valAx>
        <c:axId val="108548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53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9_2021'!$D$17:$D$19</c:f>
              <c:strCache>
                <c:ptCount val="3"/>
                <c:pt idx="0">
                  <c:v>2019</c:v>
                </c:pt>
                <c:pt idx="1">
                  <c:v>2020</c:v>
                </c:pt>
                <c:pt idx="2">
                  <c:v>2021</c:v>
                </c:pt>
              </c:strCache>
            </c:strRef>
          </c:cat>
          <c:val>
            <c:numRef>
              <c:f>'E022 IND 9_2021'!$E$17:$E$19</c:f>
              <c:numCache>
                <c:formatCode>#,##0.0</c:formatCode>
                <c:ptCount val="3"/>
                <c:pt idx="0">
                  <c:v>3</c:v>
                </c:pt>
                <c:pt idx="1">
                  <c:v>4.8</c:v>
                </c:pt>
                <c:pt idx="2">
                  <c:v>7.9</c:v>
                </c:pt>
              </c:numCache>
            </c:numRef>
          </c:val>
        </c:ser>
        <c:dLbls>
          <c:showLegendKey val="0"/>
          <c:showVal val="0"/>
          <c:showCatName val="0"/>
          <c:showSerName val="0"/>
          <c:showPercent val="0"/>
          <c:showBubbleSize val="0"/>
        </c:dLbls>
        <c:gapWidth val="219"/>
        <c:overlap val="-27"/>
        <c:axId val="124859136"/>
        <c:axId val="124860672"/>
      </c:barChart>
      <c:catAx>
        <c:axId val="12485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4860672"/>
        <c:crosses val="autoZero"/>
        <c:auto val="1"/>
        <c:lblAlgn val="ctr"/>
        <c:lblOffset val="100"/>
        <c:noMultiLvlLbl val="0"/>
      </c:catAx>
      <c:valAx>
        <c:axId val="124860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485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9_2021'!$D$17:$D$19</c:f>
              <c:strCache>
                <c:ptCount val="3"/>
                <c:pt idx="0">
                  <c:v>2019</c:v>
                </c:pt>
                <c:pt idx="1">
                  <c:v>2020</c:v>
                </c:pt>
                <c:pt idx="2">
                  <c:v>2021</c:v>
                </c:pt>
              </c:strCache>
            </c:strRef>
          </c:cat>
          <c:val>
            <c:numRef>
              <c:f>'E022 IND 9_2021'!$F$17:$F$19</c:f>
              <c:numCache>
                <c:formatCode>#,##0</c:formatCode>
                <c:ptCount val="3"/>
                <c:pt idx="0">
                  <c:v>15191931</c:v>
                </c:pt>
                <c:pt idx="1">
                  <c:v>23611590</c:v>
                </c:pt>
                <c:pt idx="2">
                  <c:v>69150172</c:v>
                </c:pt>
              </c:numCache>
            </c:numRef>
          </c:val>
        </c:ser>
        <c:dLbls>
          <c:showLegendKey val="0"/>
          <c:showVal val="0"/>
          <c:showCatName val="0"/>
          <c:showSerName val="0"/>
          <c:showPercent val="0"/>
          <c:showBubbleSize val="0"/>
        </c:dLbls>
        <c:gapWidth val="219"/>
        <c:overlap val="-27"/>
        <c:axId val="125191680"/>
        <c:axId val="125193216"/>
      </c:barChart>
      <c:catAx>
        <c:axId val="125191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193216"/>
        <c:crosses val="autoZero"/>
        <c:auto val="1"/>
        <c:lblAlgn val="ctr"/>
        <c:lblOffset val="100"/>
        <c:noMultiLvlLbl val="0"/>
      </c:catAx>
      <c:valAx>
        <c:axId val="12519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191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9_2021'!$D$17:$D$19</c:f>
              <c:strCache>
                <c:ptCount val="3"/>
                <c:pt idx="0">
                  <c:v>2019</c:v>
                </c:pt>
                <c:pt idx="1">
                  <c:v>2020</c:v>
                </c:pt>
                <c:pt idx="2">
                  <c:v>2021</c:v>
                </c:pt>
              </c:strCache>
            </c:strRef>
          </c:cat>
          <c:val>
            <c:numRef>
              <c:f>'E022 IND 9_2021'!$G$17:$G$19</c:f>
              <c:numCache>
                <c:formatCode>#,##0</c:formatCode>
                <c:ptCount val="3"/>
                <c:pt idx="0">
                  <c:v>502232993</c:v>
                </c:pt>
                <c:pt idx="1">
                  <c:v>492673536</c:v>
                </c:pt>
                <c:pt idx="2">
                  <c:v>871152419</c:v>
                </c:pt>
              </c:numCache>
            </c:numRef>
          </c:val>
        </c:ser>
        <c:dLbls>
          <c:showLegendKey val="0"/>
          <c:showVal val="0"/>
          <c:showCatName val="0"/>
          <c:showSerName val="0"/>
          <c:showPercent val="0"/>
          <c:showBubbleSize val="0"/>
        </c:dLbls>
        <c:gapWidth val="219"/>
        <c:overlap val="-27"/>
        <c:axId val="125950208"/>
        <c:axId val="126230528"/>
      </c:barChart>
      <c:catAx>
        <c:axId val="125950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6230528"/>
        <c:crosses val="autoZero"/>
        <c:auto val="1"/>
        <c:lblAlgn val="ctr"/>
        <c:lblOffset val="100"/>
        <c:noMultiLvlLbl val="0"/>
      </c:catAx>
      <c:valAx>
        <c:axId val="12623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95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11_2021'!$D$17:$D$26</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11_2021'!$E$17:$E$26</c:f>
              <c:numCache>
                <c:formatCode>#,##0.0</c:formatCode>
                <c:ptCount val="10"/>
                <c:pt idx="0">
                  <c:v>100</c:v>
                </c:pt>
                <c:pt idx="1">
                  <c:v>100</c:v>
                </c:pt>
                <c:pt idx="2">
                  <c:v>98.8</c:v>
                </c:pt>
                <c:pt idx="3">
                  <c:v>100</c:v>
                </c:pt>
                <c:pt idx="4">
                  <c:v>97.5</c:v>
                </c:pt>
                <c:pt idx="5">
                  <c:v>98.8</c:v>
                </c:pt>
                <c:pt idx="6">
                  <c:v>97.5</c:v>
                </c:pt>
                <c:pt idx="7">
                  <c:v>98.8</c:v>
                </c:pt>
                <c:pt idx="8">
                  <c:v>98.8</c:v>
                </c:pt>
                <c:pt idx="9">
                  <c:v>98.8</c:v>
                </c:pt>
              </c:numCache>
            </c:numRef>
          </c:val>
        </c:ser>
        <c:dLbls>
          <c:showLegendKey val="0"/>
          <c:showVal val="0"/>
          <c:showCatName val="0"/>
          <c:showSerName val="0"/>
          <c:showPercent val="0"/>
          <c:showBubbleSize val="0"/>
        </c:dLbls>
        <c:gapWidth val="219"/>
        <c:overlap val="-27"/>
        <c:axId val="126283776"/>
        <c:axId val="126285312"/>
      </c:barChart>
      <c:catAx>
        <c:axId val="12628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6285312"/>
        <c:crosses val="autoZero"/>
        <c:auto val="1"/>
        <c:lblAlgn val="ctr"/>
        <c:lblOffset val="100"/>
        <c:noMultiLvlLbl val="0"/>
      </c:catAx>
      <c:valAx>
        <c:axId val="126285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628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11_2021'!$D$17:$D$26</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11_2021'!$F$17:$F$26</c:f>
              <c:numCache>
                <c:formatCode>#,##0</c:formatCode>
                <c:ptCount val="10"/>
                <c:pt idx="0">
                  <c:v>78</c:v>
                </c:pt>
                <c:pt idx="1">
                  <c:v>78</c:v>
                </c:pt>
                <c:pt idx="2">
                  <c:v>79</c:v>
                </c:pt>
                <c:pt idx="3">
                  <c:v>80</c:v>
                </c:pt>
                <c:pt idx="4">
                  <c:v>78</c:v>
                </c:pt>
                <c:pt idx="5">
                  <c:v>79</c:v>
                </c:pt>
                <c:pt idx="6">
                  <c:v>78</c:v>
                </c:pt>
                <c:pt idx="7">
                  <c:v>79</c:v>
                </c:pt>
                <c:pt idx="8">
                  <c:v>79</c:v>
                </c:pt>
                <c:pt idx="9">
                  <c:v>79</c:v>
                </c:pt>
              </c:numCache>
            </c:numRef>
          </c:val>
        </c:ser>
        <c:dLbls>
          <c:showLegendKey val="0"/>
          <c:showVal val="0"/>
          <c:showCatName val="0"/>
          <c:showSerName val="0"/>
          <c:showPercent val="0"/>
          <c:showBubbleSize val="0"/>
        </c:dLbls>
        <c:gapWidth val="219"/>
        <c:overlap val="-27"/>
        <c:axId val="130163456"/>
        <c:axId val="130164992"/>
      </c:barChart>
      <c:catAx>
        <c:axId val="130163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30164992"/>
        <c:crosses val="autoZero"/>
        <c:auto val="1"/>
        <c:lblAlgn val="ctr"/>
        <c:lblOffset val="100"/>
        <c:noMultiLvlLbl val="0"/>
      </c:catAx>
      <c:valAx>
        <c:axId val="130164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3016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11_2021'!$D$17:$D$26</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11_2021'!$G$17:$G$26</c:f>
              <c:numCache>
                <c:formatCode>#,##0</c:formatCode>
                <c:ptCount val="10"/>
                <c:pt idx="0">
                  <c:v>78</c:v>
                </c:pt>
                <c:pt idx="1">
                  <c:v>78</c:v>
                </c:pt>
                <c:pt idx="2">
                  <c:v>80</c:v>
                </c:pt>
                <c:pt idx="3">
                  <c:v>80</c:v>
                </c:pt>
                <c:pt idx="4">
                  <c:v>80</c:v>
                </c:pt>
                <c:pt idx="5">
                  <c:v>80</c:v>
                </c:pt>
                <c:pt idx="6">
                  <c:v>80</c:v>
                </c:pt>
                <c:pt idx="7">
                  <c:v>80</c:v>
                </c:pt>
                <c:pt idx="8">
                  <c:v>80</c:v>
                </c:pt>
                <c:pt idx="9">
                  <c:v>80</c:v>
                </c:pt>
              </c:numCache>
            </c:numRef>
          </c:val>
        </c:ser>
        <c:dLbls>
          <c:showLegendKey val="0"/>
          <c:showVal val="0"/>
          <c:showCatName val="0"/>
          <c:showSerName val="0"/>
          <c:showPercent val="0"/>
          <c:showBubbleSize val="0"/>
        </c:dLbls>
        <c:gapWidth val="219"/>
        <c:overlap val="-27"/>
        <c:axId val="130180608"/>
        <c:axId val="130182144"/>
      </c:barChart>
      <c:catAx>
        <c:axId val="130180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30182144"/>
        <c:crosses val="autoZero"/>
        <c:auto val="1"/>
        <c:lblAlgn val="ctr"/>
        <c:lblOffset val="100"/>
        <c:noMultiLvlLbl val="0"/>
      </c:catAx>
      <c:valAx>
        <c:axId val="130182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3018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1_2021'!$D$16:$D$28</c:f>
              <c:strCache>
                <c:ptCount val="6"/>
                <c:pt idx="0">
                  <c:v>2016</c:v>
                </c:pt>
                <c:pt idx="1">
                  <c:v>2017</c:v>
                </c:pt>
                <c:pt idx="2">
                  <c:v>2018</c:v>
                </c:pt>
                <c:pt idx="3">
                  <c:v>2019</c:v>
                </c:pt>
                <c:pt idx="4">
                  <c:v>2020</c:v>
                </c:pt>
                <c:pt idx="5">
                  <c:v>2021</c:v>
                </c:pt>
              </c:strCache>
            </c:strRef>
          </c:cat>
          <c:val>
            <c:numRef>
              <c:f>'E022 IND 1_2021'!$F$16:$F$28</c:f>
              <c:numCache>
                <c:formatCode>#,##0</c:formatCode>
                <c:ptCount val="6"/>
                <c:pt idx="0">
                  <c:v>67</c:v>
                </c:pt>
                <c:pt idx="1">
                  <c:v>70</c:v>
                </c:pt>
                <c:pt idx="2">
                  <c:v>69</c:v>
                </c:pt>
                <c:pt idx="3">
                  <c:v>65</c:v>
                </c:pt>
                <c:pt idx="4">
                  <c:v>71</c:v>
                </c:pt>
                <c:pt idx="5">
                  <c:v>67</c:v>
                </c:pt>
              </c:numCache>
            </c:numRef>
          </c:val>
        </c:ser>
        <c:dLbls>
          <c:showLegendKey val="0"/>
          <c:showVal val="0"/>
          <c:showCatName val="0"/>
          <c:showSerName val="0"/>
          <c:showPercent val="0"/>
          <c:showBubbleSize val="0"/>
        </c:dLbls>
        <c:gapWidth val="219"/>
        <c:overlap val="-27"/>
        <c:axId val="107991424"/>
        <c:axId val="107992960"/>
      </c:barChart>
      <c:catAx>
        <c:axId val="107991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7992960"/>
        <c:crosses val="autoZero"/>
        <c:auto val="1"/>
        <c:lblAlgn val="ctr"/>
        <c:lblOffset val="100"/>
        <c:noMultiLvlLbl val="0"/>
      </c:catAx>
      <c:valAx>
        <c:axId val="10799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799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1_2021'!$D$16:$D$28</c:f>
              <c:strCache>
                <c:ptCount val="6"/>
                <c:pt idx="0">
                  <c:v>2016</c:v>
                </c:pt>
                <c:pt idx="1">
                  <c:v>2017</c:v>
                </c:pt>
                <c:pt idx="2">
                  <c:v>2018</c:v>
                </c:pt>
                <c:pt idx="3">
                  <c:v>2019</c:v>
                </c:pt>
                <c:pt idx="4">
                  <c:v>2020</c:v>
                </c:pt>
                <c:pt idx="5">
                  <c:v>2021</c:v>
                </c:pt>
              </c:strCache>
            </c:strRef>
          </c:cat>
          <c:val>
            <c:numRef>
              <c:f>'E022 IND 1_2021'!$G$16:$G$28</c:f>
              <c:numCache>
                <c:formatCode>#,##0</c:formatCode>
                <c:ptCount val="6"/>
                <c:pt idx="0">
                  <c:v>124</c:v>
                </c:pt>
                <c:pt idx="1">
                  <c:v>128</c:v>
                </c:pt>
                <c:pt idx="2">
                  <c:v>124</c:v>
                </c:pt>
                <c:pt idx="3">
                  <c:v>120</c:v>
                </c:pt>
                <c:pt idx="4">
                  <c:v>137</c:v>
                </c:pt>
                <c:pt idx="5">
                  <c:v>142</c:v>
                </c:pt>
              </c:numCache>
            </c:numRef>
          </c:val>
        </c:ser>
        <c:dLbls>
          <c:showLegendKey val="0"/>
          <c:showVal val="0"/>
          <c:showCatName val="0"/>
          <c:showSerName val="0"/>
          <c:showPercent val="0"/>
          <c:showBubbleSize val="0"/>
        </c:dLbls>
        <c:gapWidth val="219"/>
        <c:overlap val="-27"/>
        <c:axId val="108029056"/>
        <c:axId val="108030592"/>
      </c:barChart>
      <c:catAx>
        <c:axId val="108029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030592"/>
        <c:crosses val="autoZero"/>
        <c:auto val="1"/>
        <c:lblAlgn val="ctr"/>
        <c:lblOffset val="100"/>
        <c:noMultiLvlLbl val="0"/>
      </c:catAx>
      <c:valAx>
        <c:axId val="108030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02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2_2021'!$D$17:$D$24</c:f>
              <c:strCache>
                <c:ptCount val="8"/>
                <c:pt idx="0">
                  <c:v>2014</c:v>
                </c:pt>
                <c:pt idx="1">
                  <c:v>2015</c:v>
                </c:pt>
                <c:pt idx="2">
                  <c:v>2016</c:v>
                </c:pt>
                <c:pt idx="3">
                  <c:v>2017</c:v>
                </c:pt>
                <c:pt idx="4">
                  <c:v>2018</c:v>
                </c:pt>
                <c:pt idx="5">
                  <c:v>2019</c:v>
                </c:pt>
                <c:pt idx="6">
                  <c:v>2020</c:v>
                </c:pt>
                <c:pt idx="7">
                  <c:v>2021</c:v>
                </c:pt>
              </c:strCache>
            </c:strRef>
          </c:cat>
          <c:val>
            <c:numRef>
              <c:f>'E022 IND 2_2021'!$E$17:$E$24</c:f>
              <c:numCache>
                <c:formatCode>#,##0.0</c:formatCode>
                <c:ptCount val="8"/>
                <c:pt idx="0">
                  <c:v>69.2</c:v>
                </c:pt>
                <c:pt idx="1">
                  <c:v>68.900000000000006</c:v>
                </c:pt>
                <c:pt idx="2">
                  <c:v>76.5</c:v>
                </c:pt>
                <c:pt idx="3">
                  <c:v>72.599999999999994</c:v>
                </c:pt>
                <c:pt idx="4">
                  <c:v>73.900000000000006</c:v>
                </c:pt>
                <c:pt idx="5">
                  <c:v>78</c:v>
                </c:pt>
                <c:pt idx="6">
                  <c:v>72.2</c:v>
                </c:pt>
                <c:pt idx="7">
                  <c:v>77.3</c:v>
                </c:pt>
              </c:numCache>
            </c:numRef>
          </c:val>
        </c:ser>
        <c:dLbls>
          <c:showLegendKey val="0"/>
          <c:showVal val="0"/>
          <c:showCatName val="0"/>
          <c:showSerName val="0"/>
          <c:showPercent val="0"/>
          <c:showBubbleSize val="0"/>
        </c:dLbls>
        <c:gapWidth val="219"/>
        <c:overlap val="-27"/>
        <c:axId val="108055168"/>
        <c:axId val="108138880"/>
      </c:barChart>
      <c:catAx>
        <c:axId val="10805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138880"/>
        <c:crosses val="autoZero"/>
        <c:auto val="1"/>
        <c:lblAlgn val="ctr"/>
        <c:lblOffset val="100"/>
        <c:noMultiLvlLbl val="0"/>
      </c:catAx>
      <c:valAx>
        <c:axId val="108138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055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2_2021'!$D$17:$D$24</c:f>
              <c:strCache>
                <c:ptCount val="8"/>
                <c:pt idx="0">
                  <c:v>2014</c:v>
                </c:pt>
                <c:pt idx="1">
                  <c:v>2015</c:v>
                </c:pt>
                <c:pt idx="2">
                  <c:v>2016</c:v>
                </c:pt>
                <c:pt idx="3">
                  <c:v>2017</c:v>
                </c:pt>
                <c:pt idx="4">
                  <c:v>2018</c:v>
                </c:pt>
                <c:pt idx="5">
                  <c:v>2019</c:v>
                </c:pt>
                <c:pt idx="6">
                  <c:v>2020</c:v>
                </c:pt>
                <c:pt idx="7">
                  <c:v>2021</c:v>
                </c:pt>
              </c:strCache>
            </c:strRef>
          </c:cat>
          <c:val>
            <c:numRef>
              <c:f>'E022 IND 2_2021'!$F$17:$F$24</c:f>
              <c:numCache>
                <c:formatCode>#,##0</c:formatCode>
                <c:ptCount val="8"/>
                <c:pt idx="0">
                  <c:v>90</c:v>
                </c:pt>
                <c:pt idx="1">
                  <c:v>93</c:v>
                </c:pt>
                <c:pt idx="2">
                  <c:v>104</c:v>
                </c:pt>
                <c:pt idx="3">
                  <c:v>122</c:v>
                </c:pt>
                <c:pt idx="4">
                  <c:v>122</c:v>
                </c:pt>
                <c:pt idx="5">
                  <c:v>142</c:v>
                </c:pt>
                <c:pt idx="6">
                  <c:v>203</c:v>
                </c:pt>
                <c:pt idx="7">
                  <c:v>177</c:v>
                </c:pt>
              </c:numCache>
            </c:numRef>
          </c:val>
        </c:ser>
        <c:dLbls>
          <c:showLegendKey val="0"/>
          <c:showVal val="0"/>
          <c:showCatName val="0"/>
          <c:showSerName val="0"/>
          <c:showPercent val="0"/>
          <c:showBubbleSize val="0"/>
        </c:dLbls>
        <c:gapWidth val="219"/>
        <c:overlap val="-27"/>
        <c:axId val="108150144"/>
        <c:axId val="108160128"/>
      </c:barChart>
      <c:catAx>
        <c:axId val="108150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160128"/>
        <c:crosses val="autoZero"/>
        <c:auto val="1"/>
        <c:lblAlgn val="ctr"/>
        <c:lblOffset val="100"/>
        <c:noMultiLvlLbl val="0"/>
      </c:catAx>
      <c:valAx>
        <c:axId val="108160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150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2_2021'!$D$17:$D$24</c:f>
              <c:strCache>
                <c:ptCount val="8"/>
                <c:pt idx="0">
                  <c:v>2014</c:v>
                </c:pt>
                <c:pt idx="1">
                  <c:v>2015</c:v>
                </c:pt>
                <c:pt idx="2">
                  <c:v>2016</c:v>
                </c:pt>
                <c:pt idx="3">
                  <c:v>2017</c:v>
                </c:pt>
                <c:pt idx="4">
                  <c:v>2018</c:v>
                </c:pt>
                <c:pt idx="5">
                  <c:v>2019</c:v>
                </c:pt>
                <c:pt idx="6">
                  <c:v>2020</c:v>
                </c:pt>
                <c:pt idx="7">
                  <c:v>2021</c:v>
                </c:pt>
              </c:strCache>
            </c:strRef>
          </c:cat>
          <c:val>
            <c:numRef>
              <c:f>'E022 IND 2_2021'!$G$17:$G$24</c:f>
              <c:numCache>
                <c:formatCode>#,##0</c:formatCode>
                <c:ptCount val="8"/>
                <c:pt idx="0">
                  <c:v>130</c:v>
                </c:pt>
                <c:pt idx="1">
                  <c:v>135</c:v>
                </c:pt>
                <c:pt idx="2">
                  <c:v>136</c:v>
                </c:pt>
                <c:pt idx="3">
                  <c:v>168</c:v>
                </c:pt>
                <c:pt idx="4">
                  <c:v>165</c:v>
                </c:pt>
                <c:pt idx="5">
                  <c:v>182</c:v>
                </c:pt>
                <c:pt idx="6">
                  <c:v>281</c:v>
                </c:pt>
                <c:pt idx="7">
                  <c:v>229</c:v>
                </c:pt>
              </c:numCache>
            </c:numRef>
          </c:val>
        </c:ser>
        <c:dLbls>
          <c:showLegendKey val="0"/>
          <c:showVal val="0"/>
          <c:showCatName val="0"/>
          <c:showSerName val="0"/>
          <c:showPercent val="0"/>
          <c:showBubbleSize val="0"/>
        </c:dLbls>
        <c:gapWidth val="219"/>
        <c:overlap val="-27"/>
        <c:axId val="108171648"/>
        <c:axId val="108173184"/>
      </c:barChart>
      <c:catAx>
        <c:axId val="108171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173184"/>
        <c:crosses val="autoZero"/>
        <c:auto val="1"/>
        <c:lblAlgn val="ctr"/>
        <c:lblOffset val="100"/>
        <c:noMultiLvlLbl val="0"/>
      </c:catAx>
      <c:valAx>
        <c:axId val="10817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17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0892287833"/>
          <c:y val="3.557643701607961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3_2021'!$D$16:$D$25</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3_2021'!$E$16:$E$25</c:f>
              <c:numCache>
                <c:formatCode>#,##0.0</c:formatCode>
                <c:ptCount val="10"/>
                <c:pt idx="0">
                  <c:v>3.5</c:v>
                </c:pt>
                <c:pt idx="1">
                  <c:v>3.1</c:v>
                </c:pt>
                <c:pt idx="2">
                  <c:v>2.2000000000000002</c:v>
                </c:pt>
                <c:pt idx="3">
                  <c:v>1.9</c:v>
                </c:pt>
                <c:pt idx="4">
                  <c:v>1.2</c:v>
                </c:pt>
                <c:pt idx="5">
                  <c:v>1.6</c:v>
                </c:pt>
                <c:pt idx="6">
                  <c:v>1.6</c:v>
                </c:pt>
                <c:pt idx="7">
                  <c:v>2.5</c:v>
                </c:pt>
                <c:pt idx="8">
                  <c:v>2.2999999999999998</c:v>
                </c:pt>
                <c:pt idx="9">
                  <c:v>1.6</c:v>
                </c:pt>
              </c:numCache>
            </c:numRef>
          </c:val>
        </c:ser>
        <c:dLbls>
          <c:showLegendKey val="0"/>
          <c:showVal val="0"/>
          <c:showCatName val="0"/>
          <c:showSerName val="0"/>
          <c:showPercent val="0"/>
          <c:showBubbleSize val="0"/>
        </c:dLbls>
        <c:gapWidth val="219"/>
        <c:overlap val="-27"/>
        <c:axId val="108316544"/>
        <c:axId val="108318080"/>
      </c:barChart>
      <c:catAx>
        <c:axId val="10831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318080"/>
        <c:crosses val="autoZero"/>
        <c:auto val="1"/>
        <c:lblAlgn val="ctr"/>
        <c:lblOffset val="100"/>
        <c:noMultiLvlLbl val="0"/>
      </c:catAx>
      <c:valAx>
        <c:axId val="108318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831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3_2021'!$D$16:$D$25</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3_2021'!$F$16:$F$25</c:f>
              <c:numCache>
                <c:formatCode>#,##0</c:formatCode>
                <c:ptCount val="10"/>
                <c:pt idx="0">
                  <c:v>276</c:v>
                </c:pt>
                <c:pt idx="1">
                  <c:v>248</c:v>
                </c:pt>
                <c:pt idx="2">
                  <c:v>185</c:v>
                </c:pt>
                <c:pt idx="3">
                  <c:v>182</c:v>
                </c:pt>
                <c:pt idx="4">
                  <c:v>144</c:v>
                </c:pt>
                <c:pt idx="5">
                  <c:v>203</c:v>
                </c:pt>
                <c:pt idx="6">
                  <c:v>201</c:v>
                </c:pt>
                <c:pt idx="7">
                  <c:v>303</c:v>
                </c:pt>
                <c:pt idx="8">
                  <c:v>310</c:v>
                </c:pt>
                <c:pt idx="9">
                  <c:v>229</c:v>
                </c:pt>
              </c:numCache>
            </c:numRef>
          </c:val>
        </c:ser>
        <c:dLbls>
          <c:showLegendKey val="0"/>
          <c:showVal val="0"/>
          <c:showCatName val="0"/>
          <c:showSerName val="0"/>
          <c:showPercent val="0"/>
          <c:showBubbleSize val="0"/>
        </c:dLbls>
        <c:gapWidth val="219"/>
        <c:overlap val="-27"/>
        <c:axId val="108464768"/>
        <c:axId val="108470656"/>
      </c:barChart>
      <c:catAx>
        <c:axId val="1084647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470656"/>
        <c:crosses val="autoZero"/>
        <c:auto val="1"/>
        <c:lblAlgn val="ctr"/>
        <c:lblOffset val="100"/>
        <c:noMultiLvlLbl val="0"/>
      </c:catAx>
      <c:valAx>
        <c:axId val="108470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46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3_2021'!$D$16:$D$25</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'E022 IND 3_2021'!$G$16:$G$25</c:f>
              <c:numCache>
                <c:formatCode>#,##0</c:formatCode>
                <c:ptCount val="10"/>
                <c:pt idx="0">
                  <c:v>79</c:v>
                </c:pt>
                <c:pt idx="1">
                  <c:v>81</c:v>
                </c:pt>
                <c:pt idx="2">
                  <c:v>83</c:v>
                </c:pt>
                <c:pt idx="3">
                  <c:v>98</c:v>
                </c:pt>
                <c:pt idx="4">
                  <c:v>123</c:v>
                </c:pt>
                <c:pt idx="5">
                  <c:v>128</c:v>
                </c:pt>
                <c:pt idx="6">
                  <c:v>124</c:v>
                </c:pt>
                <c:pt idx="7">
                  <c:v>120</c:v>
                </c:pt>
                <c:pt idx="8">
                  <c:v>137</c:v>
                </c:pt>
                <c:pt idx="9">
                  <c:v>142</c:v>
                </c:pt>
              </c:numCache>
            </c:numRef>
          </c:val>
        </c:ser>
        <c:dLbls>
          <c:showLegendKey val="0"/>
          <c:showVal val="0"/>
          <c:showCatName val="0"/>
          <c:showSerName val="0"/>
          <c:showPercent val="0"/>
          <c:showBubbleSize val="0"/>
        </c:dLbls>
        <c:gapWidth val="219"/>
        <c:overlap val="-27"/>
        <c:axId val="108477824"/>
        <c:axId val="108479616"/>
      </c:barChart>
      <c:catAx>
        <c:axId val="108477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479616"/>
        <c:crosses val="autoZero"/>
        <c:auto val="1"/>
        <c:lblAlgn val="ctr"/>
        <c:lblOffset val="100"/>
        <c:noMultiLvlLbl val="0"/>
      </c:catAx>
      <c:valAx>
        <c:axId val="108479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847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261938</xdr:colOff>
      <xdr:row>40</xdr:row>
      <xdr:rowOff>261938</xdr:rowOff>
    </xdr:from>
    <xdr:to>
      <xdr:col>4</xdr:col>
      <xdr:colOff>4667251</xdr:colOff>
      <xdr:row>51</xdr:row>
      <xdr:rowOff>261936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55</xdr:row>
      <xdr:rowOff>381001</xdr:rowOff>
    </xdr:from>
    <xdr:to>
      <xdr:col>4</xdr:col>
      <xdr:colOff>4905375</xdr:colOff>
      <xdr:row>64</xdr:row>
      <xdr:rowOff>357188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309561</xdr:colOff>
      <xdr:row>55</xdr:row>
      <xdr:rowOff>557213</xdr:rowOff>
    </xdr:from>
    <xdr:to>
      <xdr:col>6</xdr:col>
      <xdr:colOff>4762499</xdr:colOff>
      <xdr:row>64</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35</xdr:row>
      <xdr:rowOff>304800</xdr:rowOff>
    </xdr:from>
    <xdr:to>
      <xdr:col>4</xdr:col>
      <xdr:colOff>4548187</xdr:colOff>
      <xdr:row>46</xdr:row>
      <xdr:rowOff>309563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50</xdr:row>
      <xdr:rowOff>516730</xdr:rowOff>
    </xdr:from>
    <xdr:to>
      <xdr:col>4</xdr:col>
      <xdr:colOff>4857750</xdr:colOff>
      <xdr:row>60</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50</xdr:row>
      <xdr:rowOff>557213</xdr:rowOff>
    </xdr:from>
    <xdr:to>
      <xdr:col>6</xdr:col>
      <xdr:colOff>4762500</xdr:colOff>
      <xdr:row>60</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36</xdr:row>
      <xdr:rowOff>304799</xdr:rowOff>
    </xdr:from>
    <xdr:to>
      <xdr:col>4</xdr:col>
      <xdr:colOff>4881561</xdr:colOff>
      <xdr:row>47</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51</xdr:row>
      <xdr:rowOff>516731</xdr:rowOff>
    </xdr:from>
    <xdr:to>
      <xdr:col>4</xdr:col>
      <xdr:colOff>5072062</xdr:colOff>
      <xdr:row>60</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51</xdr:row>
      <xdr:rowOff>557213</xdr:rowOff>
    </xdr:from>
    <xdr:to>
      <xdr:col>6</xdr:col>
      <xdr:colOff>4152900</xdr:colOff>
      <xdr:row>60</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309562</xdr:colOff>
      <xdr:row>32</xdr:row>
      <xdr:rowOff>500064</xdr:rowOff>
    </xdr:from>
    <xdr:to>
      <xdr:col>4</xdr:col>
      <xdr:colOff>4714875</xdr:colOff>
      <xdr:row>44</xdr:row>
      <xdr:rowOff>214312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48</xdr:row>
      <xdr:rowOff>516731</xdr:rowOff>
    </xdr:from>
    <xdr:to>
      <xdr:col>4</xdr:col>
      <xdr:colOff>4714876</xdr:colOff>
      <xdr:row>57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48</xdr:row>
      <xdr:rowOff>557213</xdr:rowOff>
    </xdr:from>
    <xdr:to>
      <xdr:col>6</xdr:col>
      <xdr:colOff>4548187</xdr:colOff>
      <xdr:row>57</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190465</xdr:rowOff>
    </xdr:from>
    <xdr:to>
      <xdr:col>6</xdr:col>
      <xdr:colOff>5310245</xdr:colOff>
      <xdr:row>3</xdr:row>
      <xdr:rowOff>500072</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65"/>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31</xdr:row>
      <xdr:rowOff>304800</xdr:rowOff>
    </xdr:from>
    <xdr:to>
      <xdr:col>4</xdr:col>
      <xdr:colOff>4667250</xdr:colOff>
      <xdr:row>42</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46</xdr:row>
      <xdr:rowOff>516731</xdr:rowOff>
    </xdr:from>
    <xdr:to>
      <xdr:col>4</xdr:col>
      <xdr:colOff>5072063</xdr:colOff>
      <xdr:row>55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309564</xdr:colOff>
      <xdr:row>46</xdr:row>
      <xdr:rowOff>557213</xdr:rowOff>
    </xdr:from>
    <xdr:to>
      <xdr:col>6</xdr:col>
      <xdr:colOff>4738689</xdr:colOff>
      <xdr:row>55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928709</xdr:colOff>
      <xdr:row>0</xdr:row>
      <xdr:rowOff>214274</xdr:rowOff>
    </xdr:from>
    <xdr:to>
      <xdr:col>6</xdr:col>
      <xdr:colOff>5310247</xdr:colOff>
      <xdr:row>3</xdr:row>
      <xdr:rowOff>523881</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2" y="214274"/>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309562</xdr:colOff>
      <xdr:row>37</xdr:row>
      <xdr:rowOff>547688</xdr:rowOff>
    </xdr:from>
    <xdr:to>
      <xdr:col>4</xdr:col>
      <xdr:colOff>4667250</xdr:colOff>
      <xdr:row>49</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53</xdr:row>
      <xdr:rowOff>516731</xdr:rowOff>
    </xdr:from>
    <xdr:to>
      <xdr:col>4</xdr:col>
      <xdr:colOff>4619626</xdr:colOff>
      <xdr:row>62</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53</xdr:row>
      <xdr:rowOff>557213</xdr:rowOff>
    </xdr:from>
    <xdr:to>
      <xdr:col>6</xdr:col>
      <xdr:colOff>4619625</xdr:colOff>
      <xdr:row>62</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190469</xdr:rowOff>
    </xdr:from>
    <xdr:to>
      <xdr:col>6</xdr:col>
      <xdr:colOff>5286432</xdr:colOff>
      <xdr:row>3</xdr:row>
      <xdr:rowOff>500076</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90469"/>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65"/>
  <sheetViews>
    <sheetView topLeftCell="A26" zoomScale="40" zoomScaleNormal="40" zoomScaleSheetLayoutView="40" zoomScalePageLayoutView="40" workbookViewId="0">
      <selection activeCell="N45" sqref="N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55</v>
      </c>
      <c r="F3" s="77"/>
      <c r="G3" s="7"/>
      <c r="H3" s="7"/>
    </row>
    <row r="4" spans="2:8" ht="60.75" customHeight="1" x14ac:dyDescent="0.35">
      <c r="B4" s="4"/>
      <c r="C4" s="4"/>
      <c r="D4" s="4"/>
      <c r="E4" s="78" t="s">
        <v>28</v>
      </c>
      <c r="F4" s="78"/>
    </row>
    <row r="5" spans="2:8" ht="26.25" x14ac:dyDescent="0.4">
      <c r="E5" s="79"/>
      <c r="F5" s="79"/>
      <c r="G5" s="8"/>
      <c r="H5" s="8"/>
    </row>
    <row r="6" spans="2:8" ht="29.25" customHeight="1" x14ac:dyDescent="0.35">
      <c r="D6" s="9"/>
      <c r="E6" s="77" t="s">
        <v>3</v>
      </c>
      <c r="F6" s="77"/>
      <c r="G6" s="9"/>
      <c r="H6" s="9"/>
    </row>
    <row r="7" spans="2:8" ht="30" customHeight="1" x14ac:dyDescent="0.25"/>
    <row r="8" spans="2:8" ht="29.25" customHeight="1" x14ac:dyDescent="0.35">
      <c r="B8" s="80" t="s">
        <v>32</v>
      </c>
      <c r="C8" s="80"/>
      <c r="D8" s="80"/>
      <c r="E8" s="10"/>
    </row>
    <row r="9" spans="2:8" ht="20.25" x14ac:dyDescent="0.3">
      <c r="B9" s="11"/>
      <c r="C9" s="11"/>
      <c r="E9" s="12"/>
    </row>
    <row r="10" spans="2:8" ht="23.25" x14ac:dyDescent="0.35">
      <c r="B10" s="51" t="s">
        <v>33</v>
      </c>
      <c r="C10" s="51"/>
      <c r="D10" s="51"/>
      <c r="E10" s="13"/>
      <c r="G10" s="14"/>
      <c r="H10" s="14"/>
    </row>
    <row r="11" spans="2:8" x14ac:dyDescent="0.25">
      <c r="D11" s="15"/>
    </row>
    <row r="12" spans="2:8" ht="21" thickBot="1" x14ac:dyDescent="0.35">
      <c r="D12" s="16"/>
      <c r="E12" s="11"/>
      <c r="G12" s="83"/>
      <c r="H12" s="83"/>
    </row>
    <row r="13" spans="2:8" s="21" customFormat="1" ht="43.5" customHeight="1" x14ac:dyDescent="0.25">
      <c r="B13" s="84">
        <v>1</v>
      </c>
      <c r="C13" s="87" t="s">
        <v>4</v>
      </c>
      <c r="D13" s="88"/>
      <c r="E13" s="17" t="s">
        <v>5</v>
      </c>
      <c r="F13" s="18" t="s">
        <v>6</v>
      </c>
      <c r="G13" s="19" t="s">
        <v>7</v>
      </c>
      <c r="H13" s="20"/>
    </row>
    <row r="14" spans="2:8" ht="139.5" customHeight="1" x14ac:dyDescent="0.25">
      <c r="B14" s="85"/>
      <c r="C14" s="94" t="s">
        <v>8</v>
      </c>
      <c r="D14" s="95"/>
      <c r="E14" s="36" t="s">
        <v>39</v>
      </c>
      <c r="F14" s="36" t="s">
        <v>48</v>
      </c>
      <c r="G14" s="60" t="s">
        <v>25</v>
      </c>
      <c r="H14" s="23"/>
    </row>
    <row r="15" spans="2:8" ht="69.95" customHeight="1" x14ac:dyDescent="0.25">
      <c r="B15" s="85"/>
      <c r="C15" s="44" t="s">
        <v>9</v>
      </c>
      <c r="D15" s="45" t="s">
        <v>18</v>
      </c>
      <c r="E15" s="46">
        <f>IF(G15=0,0,ROUND((F15)/G15*100,1))</f>
        <v>56</v>
      </c>
      <c r="F15" s="47">
        <v>908</v>
      </c>
      <c r="G15" s="48">
        <v>1621</v>
      </c>
      <c r="H15" s="23"/>
    </row>
    <row r="16" spans="2:8" ht="69.95" hidden="1" customHeight="1" x14ac:dyDescent="0.25">
      <c r="B16" s="85"/>
      <c r="C16" s="89" t="s">
        <v>10</v>
      </c>
      <c r="D16" s="40" t="s">
        <v>11</v>
      </c>
      <c r="E16" s="41">
        <f>IF(G16=0,0,ROUND(F16/G16*100,1))</f>
        <v>0</v>
      </c>
      <c r="F16" s="42"/>
      <c r="G16" s="43"/>
      <c r="H16" s="23"/>
    </row>
    <row r="17" spans="2:8" ht="69.95" hidden="1" customHeight="1" x14ac:dyDescent="0.25">
      <c r="B17" s="85"/>
      <c r="C17" s="90"/>
      <c r="D17" s="40" t="s">
        <v>12</v>
      </c>
      <c r="E17" s="41">
        <f t="shared" ref="E17:E28" si="0">IF(G17=0,0,ROUND(F17/G17*100,1))</f>
        <v>0</v>
      </c>
      <c r="F17" s="42"/>
      <c r="G17" s="43"/>
      <c r="H17" s="23"/>
    </row>
    <row r="18" spans="2:8" ht="69.95" hidden="1" customHeight="1" x14ac:dyDescent="0.25">
      <c r="B18" s="85"/>
      <c r="C18" s="90"/>
      <c r="D18" s="40" t="s">
        <v>13</v>
      </c>
      <c r="E18" s="41">
        <f t="shared" si="0"/>
        <v>0</v>
      </c>
      <c r="F18" s="42"/>
      <c r="G18" s="43"/>
      <c r="H18" s="23"/>
    </row>
    <row r="19" spans="2:8" ht="69.95" hidden="1" customHeight="1" x14ac:dyDescent="0.25">
      <c r="B19" s="85"/>
      <c r="C19" s="90"/>
      <c r="D19" s="40" t="s">
        <v>14</v>
      </c>
      <c r="E19" s="41">
        <f t="shared" si="0"/>
        <v>0</v>
      </c>
      <c r="F19" s="42"/>
      <c r="G19" s="43"/>
      <c r="H19" s="23"/>
    </row>
    <row r="20" spans="2:8" ht="69.95" hidden="1" customHeight="1" x14ac:dyDescent="0.25">
      <c r="B20" s="85"/>
      <c r="C20" s="90"/>
      <c r="D20" s="40" t="s">
        <v>15</v>
      </c>
      <c r="E20" s="41">
        <f t="shared" si="0"/>
        <v>0</v>
      </c>
      <c r="F20" s="42"/>
      <c r="G20" s="43"/>
      <c r="H20" s="23"/>
    </row>
    <row r="21" spans="2:8" ht="69.95" hidden="1" customHeight="1" x14ac:dyDescent="0.25">
      <c r="B21" s="85"/>
      <c r="C21" s="90"/>
      <c r="D21" s="40" t="s">
        <v>16</v>
      </c>
      <c r="E21" s="41">
        <f t="shared" si="0"/>
        <v>0</v>
      </c>
      <c r="F21" s="42"/>
      <c r="G21" s="43"/>
      <c r="H21" s="23"/>
    </row>
    <row r="22" spans="2:8" ht="69.95" hidden="1" customHeight="1" x14ac:dyDescent="0.25">
      <c r="B22" s="85"/>
      <c r="C22" s="90"/>
      <c r="D22" s="40" t="s">
        <v>17</v>
      </c>
      <c r="E22" s="41">
        <f t="shared" si="0"/>
        <v>0</v>
      </c>
      <c r="F22" s="42"/>
      <c r="G22" s="43"/>
      <c r="H22" s="23"/>
    </row>
    <row r="23" spans="2:8" ht="69.95" customHeight="1" thickBot="1" x14ac:dyDescent="0.3">
      <c r="B23" s="85"/>
      <c r="C23" s="90"/>
      <c r="D23" s="50" t="s">
        <v>18</v>
      </c>
      <c r="E23" s="27">
        <f t="shared" ref="E23:E27" si="1">IF(G23=0,0,ROUND(F23/G23*100,1))</f>
        <v>54</v>
      </c>
      <c r="F23" s="28">
        <v>67</v>
      </c>
      <c r="G23" s="29">
        <v>124</v>
      </c>
      <c r="H23" s="23"/>
    </row>
    <row r="24" spans="2:8" ht="69.95" customHeight="1" thickBot="1" x14ac:dyDescent="0.3">
      <c r="B24" s="85"/>
      <c r="C24" s="90"/>
      <c r="D24" s="52" t="s">
        <v>36</v>
      </c>
      <c r="E24" s="27">
        <f t="shared" si="1"/>
        <v>54.7</v>
      </c>
      <c r="F24" s="28">
        <v>70</v>
      </c>
      <c r="G24" s="29">
        <v>128</v>
      </c>
      <c r="H24" s="23"/>
    </row>
    <row r="25" spans="2:8" ht="69.95" customHeight="1" thickBot="1" x14ac:dyDescent="0.3">
      <c r="B25" s="85"/>
      <c r="C25" s="90"/>
      <c r="D25" s="52" t="s">
        <v>37</v>
      </c>
      <c r="E25" s="27">
        <f t="shared" si="1"/>
        <v>55.6</v>
      </c>
      <c r="F25" s="28">
        <v>69</v>
      </c>
      <c r="G25" s="29">
        <v>124</v>
      </c>
      <c r="H25" s="23"/>
    </row>
    <row r="26" spans="2:8" ht="69.95" customHeight="1" thickBot="1" x14ac:dyDescent="0.3">
      <c r="B26" s="85"/>
      <c r="C26" s="90"/>
      <c r="D26" s="52" t="s">
        <v>38</v>
      </c>
      <c r="E26" s="27">
        <f t="shared" si="1"/>
        <v>54.2</v>
      </c>
      <c r="F26" s="28">
        <v>65</v>
      </c>
      <c r="G26" s="29">
        <v>120</v>
      </c>
      <c r="H26" s="23"/>
    </row>
    <row r="27" spans="2:8" ht="69.95" customHeight="1" thickBot="1" x14ac:dyDescent="0.3">
      <c r="B27" s="85"/>
      <c r="C27" s="90"/>
      <c r="D27" s="52" t="s">
        <v>47</v>
      </c>
      <c r="E27" s="27">
        <f t="shared" si="1"/>
        <v>51.8</v>
      </c>
      <c r="F27" s="28">
        <v>71</v>
      </c>
      <c r="G27" s="29">
        <v>137</v>
      </c>
      <c r="H27" s="23"/>
    </row>
    <row r="28" spans="2:8" ht="69.95" customHeight="1" thickBot="1" x14ac:dyDescent="0.3">
      <c r="B28" s="86"/>
      <c r="C28" s="91"/>
      <c r="D28" s="52" t="s">
        <v>56</v>
      </c>
      <c r="E28" s="27">
        <f t="shared" si="0"/>
        <v>47.2</v>
      </c>
      <c r="F28" s="28">
        <v>67</v>
      </c>
      <c r="G28" s="29">
        <v>142</v>
      </c>
      <c r="H28" s="23"/>
    </row>
    <row r="29" spans="2:8" ht="30" customHeight="1" x14ac:dyDescent="0.3">
      <c r="F29" s="2"/>
      <c r="G29" s="2"/>
      <c r="H29" s="2"/>
    </row>
    <row r="30" spans="2:8" ht="35.1" customHeight="1" x14ac:dyDescent="0.3">
      <c r="B30" s="30" t="s">
        <v>9</v>
      </c>
      <c r="C30" s="30"/>
      <c r="D30" s="92" t="s">
        <v>19</v>
      </c>
      <c r="E30" s="92"/>
      <c r="F30" s="92"/>
      <c r="G30" s="92"/>
      <c r="H30" s="2"/>
    </row>
    <row r="31" spans="2:8" ht="35.1" customHeight="1" x14ac:dyDescent="0.25">
      <c r="B31" s="30" t="s">
        <v>10</v>
      </c>
      <c r="C31" s="30"/>
      <c r="D31" s="92" t="s">
        <v>20</v>
      </c>
      <c r="E31" s="92"/>
      <c r="F31" s="92"/>
      <c r="G31" s="92"/>
      <c r="H31" s="31"/>
    </row>
    <row r="32" spans="2:8" ht="35.1" customHeight="1" x14ac:dyDescent="0.25">
      <c r="B32" s="92" t="s">
        <v>21</v>
      </c>
      <c r="C32" s="92"/>
      <c r="D32" s="92"/>
      <c r="E32" s="92"/>
      <c r="F32" s="92"/>
      <c r="G32" s="92"/>
    </row>
    <row r="33" spans="2:7" ht="35.1" customHeight="1" x14ac:dyDescent="0.25">
      <c r="B33" s="92" t="s">
        <v>22</v>
      </c>
      <c r="C33" s="92"/>
      <c r="D33" s="92"/>
      <c r="E33" s="92"/>
      <c r="F33" s="92"/>
      <c r="G33" s="92"/>
    </row>
    <row r="34" spans="2:7" ht="35.1" customHeight="1" x14ac:dyDescent="0.25">
      <c r="B34" s="92" t="s">
        <v>23</v>
      </c>
      <c r="C34" s="92"/>
      <c r="D34" s="92"/>
      <c r="E34" s="92"/>
      <c r="F34" s="92"/>
      <c r="G34" s="92"/>
    </row>
    <row r="35" spans="2:7" ht="35.1" customHeight="1" x14ac:dyDescent="0.25">
      <c r="B35" s="92" t="s">
        <v>24</v>
      </c>
      <c r="C35" s="92"/>
      <c r="D35" s="92"/>
      <c r="E35" s="92"/>
      <c r="F35" s="92"/>
      <c r="G35" s="92"/>
    </row>
    <row r="36" spans="2:7" ht="28.5" customHeight="1" x14ac:dyDescent="0.25">
      <c r="B36" s="93"/>
      <c r="C36" s="93"/>
      <c r="D36" s="93"/>
      <c r="E36" s="93"/>
      <c r="F36" s="93"/>
      <c r="G36" s="93"/>
    </row>
    <row r="37" spans="2:7" ht="28.5" customHeight="1" thickBot="1" x14ac:dyDescent="0.3"/>
    <row r="38" spans="2:7" ht="75.75" customHeight="1" x14ac:dyDescent="0.25">
      <c r="D38" s="81" t="str">
        <f>E13</f>
        <v>INDICADOR</v>
      </c>
      <c r="E38" s="82"/>
      <c r="F38" s="81" t="s">
        <v>29</v>
      </c>
      <c r="G38" s="82"/>
    </row>
    <row r="39" spans="2:7" ht="64.5" customHeight="1" x14ac:dyDescent="0.25">
      <c r="D39" s="96" t="str">
        <f>E14</f>
        <v>Porcentaje de investigadores institucionales de alto nivel
FÓRMULA: VARIABLE1 / VARIABLE2 X 100</v>
      </c>
      <c r="E39" s="97"/>
      <c r="F39" s="98" t="s">
        <v>58</v>
      </c>
      <c r="G39" s="99"/>
    </row>
    <row r="40" spans="2:7" ht="49.5" customHeight="1" x14ac:dyDescent="0.25">
      <c r="D40" s="32"/>
      <c r="E40" s="33"/>
      <c r="F40" s="98"/>
      <c r="G40" s="99"/>
    </row>
    <row r="41" spans="2:7" ht="50.1" customHeight="1" x14ac:dyDescent="0.25">
      <c r="D41" s="32"/>
      <c r="E41" s="33"/>
      <c r="F41" s="98"/>
      <c r="G41" s="99"/>
    </row>
    <row r="42" spans="2:7" ht="50.1" customHeight="1" x14ac:dyDescent="0.25">
      <c r="D42" s="32"/>
      <c r="E42" s="33"/>
      <c r="F42" s="98"/>
      <c r="G42" s="99"/>
    </row>
    <row r="43" spans="2:7" ht="50.1" customHeight="1" x14ac:dyDescent="0.25">
      <c r="D43" s="32"/>
      <c r="E43" s="33"/>
      <c r="F43" s="98"/>
      <c r="G43" s="99"/>
    </row>
    <row r="44" spans="2:7" ht="50.1" customHeight="1" x14ac:dyDescent="0.25">
      <c r="D44" s="32"/>
      <c r="E44" s="33"/>
      <c r="F44" s="98"/>
      <c r="G44" s="99"/>
    </row>
    <row r="45" spans="2:7" ht="50.1" customHeight="1" x14ac:dyDescent="0.25">
      <c r="D45" s="32"/>
      <c r="E45" s="33"/>
      <c r="F45" s="98"/>
      <c r="G45" s="99"/>
    </row>
    <row r="46" spans="2:7" ht="50.1" customHeight="1" x14ac:dyDescent="0.25">
      <c r="D46" s="32"/>
      <c r="E46" s="33"/>
      <c r="F46" s="98"/>
      <c r="G46" s="99"/>
    </row>
    <row r="47" spans="2:7" ht="50.1" customHeight="1" x14ac:dyDescent="0.25">
      <c r="D47" s="32"/>
      <c r="E47" s="33"/>
      <c r="F47" s="98"/>
      <c r="G47" s="99"/>
    </row>
    <row r="48" spans="2:7" ht="50.1" customHeight="1" x14ac:dyDescent="0.25">
      <c r="D48" s="32"/>
      <c r="E48" s="33"/>
      <c r="F48" s="98"/>
      <c r="G48" s="99"/>
    </row>
    <row r="49" spans="4:7" ht="89.25" customHeight="1" x14ac:dyDescent="0.25">
      <c r="D49" s="32"/>
      <c r="E49" s="33"/>
      <c r="F49" s="98"/>
      <c r="G49" s="99"/>
    </row>
    <row r="50" spans="4:7" ht="50.1" customHeight="1" x14ac:dyDescent="0.25">
      <c r="D50" s="32"/>
      <c r="E50" s="33"/>
      <c r="F50" s="98"/>
      <c r="G50" s="99"/>
    </row>
    <row r="51" spans="4:7" ht="279" customHeight="1" x14ac:dyDescent="0.25">
      <c r="D51" s="32"/>
      <c r="E51" s="33"/>
      <c r="F51" s="98"/>
      <c r="G51" s="99"/>
    </row>
    <row r="52" spans="4:7" ht="145.5" customHeight="1" thickBot="1" x14ac:dyDescent="0.3">
      <c r="D52" s="34"/>
      <c r="E52" s="35"/>
      <c r="F52" s="100"/>
      <c r="G52" s="101"/>
    </row>
    <row r="53" spans="4:7" ht="33" customHeight="1" thickBot="1" x14ac:dyDescent="0.3"/>
    <row r="54" spans="4:7" ht="63" customHeight="1" x14ac:dyDescent="0.5">
      <c r="D54" s="102" t="str">
        <f>F13</f>
        <v xml:space="preserve">VARIABLE 1 </v>
      </c>
      <c r="E54" s="103"/>
      <c r="F54" s="102" t="str">
        <f>G13</f>
        <v>VARIABLE 2</v>
      </c>
      <c r="G54" s="103"/>
    </row>
    <row r="55" spans="4:7" ht="133.5" customHeight="1" x14ac:dyDescent="0.25">
      <c r="D55" s="104" t="str">
        <f>F14</f>
        <v>Profesionales de la salud  que tengan nombramiento vigente de investigador en Ciencias Médicas de las categorías 
D-E-F-Eméritos del SII más investigadores vigentes en el SNI (Niveles 1 a 3 y Emeritos) en el año actual</v>
      </c>
      <c r="E55" s="105"/>
      <c r="F55" s="96" t="str">
        <f>G14</f>
        <v>Total de investigadores del SII más investigadores vigentes en el SNI en el año actual</v>
      </c>
      <c r="G55" s="97"/>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x14ac:dyDescent="0.25">
      <c r="D63" s="32"/>
      <c r="E63" s="33"/>
      <c r="F63" s="32"/>
      <c r="G63" s="33"/>
    </row>
    <row r="64" spans="4:7" ht="50.1" customHeight="1" x14ac:dyDescent="0.25">
      <c r="D64" s="32"/>
      <c r="E64" s="33"/>
      <c r="F64" s="32"/>
      <c r="G64" s="33"/>
    </row>
    <row r="65" spans="4:7" ht="50.1" customHeight="1" thickBot="1" x14ac:dyDescent="0.3">
      <c r="D65" s="34"/>
      <c r="E65" s="35"/>
      <c r="F65" s="34"/>
      <c r="G65" s="35"/>
    </row>
  </sheetData>
  <sheetProtection selectLockedCells="1"/>
  <dataConsolidate/>
  <mergeCells count="25">
    <mergeCell ref="D39:E39"/>
    <mergeCell ref="F39:G52"/>
    <mergeCell ref="D54:E54"/>
    <mergeCell ref="F54:G54"/>
    <mergeCell ref="D55:E55"/>
    <mergeCell ref="F55:G55"/>
    <mergeCell ref="D38:E38"/>
    <mergeCell ref="F38:G38"/>
    <mergeCell ref="G12:H12"/>
    <mergeCell ref="B13:B28"/>
    <mergeCell ref="C13:D13"/>
    <mergeCell ref="C16:C28"/>
    <mergeCell ref="D30:G30"/>
    <mergeCell ref="D31:G31"/>
    <mergeCell ref="B32:G32"/>
    <mergeCell ref="B33:G33"/>
    <mergeCell ref="B34:G34"/>
    <mergeCell ref="B35:G35"/>
    <mergeCell ref="B36:G36"/>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61"/>
  <sheetViews>
    <sheetView topLeftCell="A24" zoomScale="40" zoomScaleNormal="40" zoomScaleSheetLayoutView="40" zoomScalePageLayoutView="40" workbookViewId="0">
      <selection activeCell="F34" sqref="F34:G4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55</v>
      </c>
      <c r="F3" s="106"/>
      <c r="G3" s="7"/>
      <c r="H3" s="7"/>
    </row>
    <row r="4" spans="2:8" ht="60.75" customHeight="1" x14ac:dyDescent="0.35">
      <c r="B4" s="4"/>
      <c r="C4" s="4"/>
      <c r="D4" s="4"/>
      <c r="E4" s="78" t="s">
        <v>28</v>
      </c>
      <c r="F4" s="78"/>
    </row>
    <row r="5" spans="2:8" ht="26.25" x14ac:dyDescent="0.4">
      <c r="E5" s="107"/>
      <c r="F5" s="107"/>
      <c r="G5" s="8"/>
      <c r="H5" s="8"/>
    </row>
    <row r="6" spans="2:8" ht="29.25" customHeight="1" x14ac:dyDescent="0.35">
      <c r="D6" s="9"/>
      <c r="E6" s="106" t="s">
        <v>3</v>
      </c>
      <c r="F6" s="106"/>
      <c r="G6" s="9"/>
      <c r="H6" s="9"/>
    </row>
    <row r="7" spans="2:8" ht="54.75" customHeight="1" x14ac:dyDescent="0.25"/>
    <row r="8" spans="2:8" ht="23.25" x14ac:dyDescent="0.35">
      <c r="B8" s="80" t="s">
        <v>32</v>
      </c>
      <c r="C8" s="80"/>
      <c r="D8" s="80"/>
      <c r="E8" s="10"/>
    </row>
    <row r="9" spans="2:8" ht="20.25" x14ac:dyDescent="0.3">
      <c r="B9" s="11"/>
      <c r="C9" s="11"/>
      <c r="E9" s="12"/>
    </row>
    <row r="10" spans="2:8" ht="23.25" x14ac:dyDescent="0.35">
      <c r="B10" s="51" t="s">
        <v>34</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2</v>
      </c>
      <c r="C14" s="87" t="s">
        <v>4</v>
      </c>
      <c r="D14" s="88"/>
      <c r="E14" s="17" t="s">
        <v>5</v>
      </c>
      <c r="F14" s="18" t="s">
        <v>6</v>
      </c>
      <c r="G14" s="19" t="s">
        <v>7</v>
      </c>
      <c r="H14" s="20"/>
    </row>
    <row r="15" spans="2:8" ht="115.5" customHeight="1" x14ac:dyDescent="0.25">
      <c r="B15" s="85"/>
      <c r="C15" s="108" t="s">
        <v>8</v>
      </c>
      <c r="D15" s="109"/>
      <c r="E15" s="61" t="s">
        <v>49</v>
      </c>
      <c r="F15" s="55" t="s">
        <v>50</v>
      </c>
      <c r="G15" s="56" t="s">
        <v>51</v>
      </c>
      <c r="H15" s="23"/>
    </row>
    <row r="16" spans="2:8" ht="69.95" customHeight="1" x14ac:dyDescent="0.25">
      <c r="B16" s="85"/>
      <c r="C16" s="44" t="s">
        <v>9</v>
      </c>
      <c r="D16" s="45" t="s">
        <v>16</v>
      </c>
      <c r="E16" s="46">
        <f>IF(G16=0,0,ROUND(F16/G16*100,1))</f>
        <v>53.1</v>
      </c>
      <c r="F16" s="47">
        <v>916</v>
      </c>
      <c r="G16" s="48">
        <v>1725</v>
      </c>
      <c r="H16" s="23"/>
    </row>
    <row r="17" spans="2:8" ht="69.95" customHeight="1" thickBot="1" x14ac:dyDescent="0.3">
      <c r="B17" s="85"/>
      <c r="C17" s="110" t="s">
        <v>10</v>
      </c>
      <c r="D17" s="67" t="s">
        <v>16</v>
      </c>
      <c r="E17" s="27">
        <f t="shared" ref="E17:E18" si="0">IF(G17=0,0,ROUND(F17/G17*100,1))</f>
        <v>69.2</v>
      </c>
      <c r="F17" s="28">
        <v>90</v>
      </c>
      <c r="G17" s="29">
        <v>130</v>
      </c>
      <c r="H17" s="23"/>
    </row>
    <row r="18" spans="2:8" ht="69.95" customHeight="1" thickBot="1" x14ac:dyDescent="0.3">
      <c r="B18" s="85"/>
      <c r="C18" s="90"/>
      <c r="D18" s="66" t="s">
        <v>17</v>
      </c>
      <c r="E18" s="63">
        <f t="shared" si="0"/>
        <v>68.900000000000006</v>
      </c>
      <c r="F18" s="64">
        <v>93</v>
      </c>
      <c r="G18" s="65">
        <v>135</v>
      </c>
      <c r="H18" s="23"/>
    </row>
    <row r="19" spans="2:8" ht="69.95" customHeight="1" thickBot="1" x14ac:dyDescent="0.3">
      <c r="B19" s="85"/>
      <c r="C19" s="90"/>
      <c r="D19" s="62" t="s">
        <v>18</v>
      </c>
      <c r="E19" s="63">
        <f t="shared" ref="E19:E23" si="1">IF(G19=0,0,ROUND(F19/G19*100,1))</f>
        <v>76.5</v>
      </c>
      <c r="F19" s="64">
        <v>104</v>
      </c>
      <c r="G19" s="65">
        <v>136</v>
      </c>
      <c r="H19" s="23"/>
    </row>
    <row r="20" spans="2:8" ht="69.95" customHeight="1" thickBot="1" x14ac:dyDescent="0.3">
      <c r="B20" s="85"/>
      <c r="C20" s="90"/>
      <c r="D20" s="39" t="s">
        <v>36</v>
      </c>
      <c r="E20" s="27">
        <f t="shared" si="1"/>
        <v>72.599999999999994</v>
      </c>
      <c r="F20" s="28">
        <v>122</v>
      </c>
      <c r="G20" s="29">
        <v>168</v>
      </c>
      <c r="H20" s="23"/>
    </row>
    <row r="21" spans="2:8" ht="69.95" customHeight="1" thickBot="1" x14ac:dyDescent="0.3">
      <c r="B21" s="85"/>
      <c r="C21" s="90"/>
      <c r="D21" s="39" t="s">
        <v>37</v>
      </c>
      <c r="E21" s="27">
        <f t="shared" si="1"/>
        <v>73.900000000000006</v>
      </c>
      <c r="F21" s="28">
        <v>122</v>
      </c>
      <c r="G21" s="29">
        <v>165</v>
      </c>
      <c r="H21" s="23"/>
    </row>
    <row r="22" spans="2:8" ht="69.95" customHeight="1" thickBot="1" x14ac:dyDescent="0.3">
      <c r="B22" s="85"/>
      <c r="C22" s="90"/>
      <c r="D22" s="39" t="s">
        <v>38</v>
      </c>
      <c r="E22" s="27">
        <f t="shared" si="1"/>
        <v>78</v>
      </c>
      <c r="F22" s="28">
        <v>142</v>
      </c>
      <c r="G22" s="29">
        <v>182</v>
      </c>
      <c r="H22" s="23"/>
    </row>
    <row r="23" spans="2:8" ht="69.95" customHeight="1" thickBot="1" x14ac:dyDescent="0.3">
      <c r="B23" s="85"/>
      <c r="C23" s="90"/>
      <c r="D23" s="39" t="s">
        <v>47</v>
      </c>
      <c r="E23" s="27">
        <f t="shared" si="1"/>
        <v>72.2</v>
      </c>
      <c r="F23" s="28">
        <v>203</v>
      </c>
      <c r="G23" s="29">
        <v>281</v>
      </c>
      <c r="H23" s="23"/>
    </row>
    <row r="24" spans="2:8" ht="69.95" customHeight="1" thickBot="1" x14ac:dyDescent="0.3">
      <c r="B24" s="86"/>
      <c r="C24" s="91"/>
      <c r="D24" s="39" t="s">
        <v>56</v>
      </c>
      <c r="E24" s="27">
        <f>IF(G24=0,0,ROUND(F24/G24*100,1))</f>
        <v>77.3</v>
      </c>
      <c r="F24" s="28">
        <v>177</v>
      </c>
      <c r="G24" s="29">
        <v>229</v>
      </c>
      <c r="H24" s="23"/>
    </row>
    <row r="25" spans="2:8" ht="33.75" customHeight="1" x14ac:dyDescent="0.3">
      <c r="D25"/>
      <c r="E25"/>
      <c r="F25"/>
      <c r="G25"/>
      <c r="H25" s="2"/>
    </row>
    <row r="26" spans="2:8" ht="35.1" customHeight="1" x14ac:dyDescent="0.3">
      <c r="B26" s="30" t="s">
        <v>9</v>
      </c>
      <c r="C26" s="30"/>
      <c r="D26" s="92" t="s">
        <v>19</v>
      </c>
      <c r="E26" s="92"/>
      <c r="F26" s="92"/>
      <c r="G26" s="92"/>
      <c r="H26" s="2"/>
    </row>
    <row r="27" spans="2:8" ht="35.1" customHeight="1" x14ac:dyDescent="0.25">
      <c r="B27" s="30" t="s">
        <v>10</v>
      </c>
      <c r="C27" s="30"/>
      <c r="D27" s="92" t="s">
        <v>20</v>
      </c>
      <c r="E27" s="92"/>
      <c r="F27" s="92"/>
      <c r="G27" s="92"/>
      <c r="H27" s="31"/>
    </row>
    <row r="28" spans="2:8" ht="35.1" customHeight="1" x14ac:dyDescent="0.25">
      <c r="B28" s="92" t="s">
        <v>21</v>
      </c>
      <c r="C28" s="92"/>
      <c r="D28" s="92"/>
      <c r="E28" s="92"/>
      <c r="F28" s="92"/>
      <c r="G28" s="92"/>
    </row>
    <row r="29" spans="2:8" ht="35.1" customHeight="1" x14ac:dyDescent="0.25">
      <c r="B29" s="92" t="s">
        <v>22</v>
      </c>
      <c r="C29" s="92"/>
      <c r="D29" s="92"/>
      <c r="E29" s="92"/>
      <c r="F29" s="92"/>
      <c r="G29" s="92"/>
    </row>
    <row r="30" spans="2:8" ht="35.1" customHeight="1" x14ac:dyDescent="0.25">
      <c r="B30" s="92" t="s">
        <v>23</v>
      </c>
      <c r="C30" s="92"/>
      <c r="D30" s="92"/>
      <c r="E30" s="92"/>
      <c r="F30" s="92"/>
      <c r="G30" s="92"/>
    </row>
    <row r="31" spans="2:8" ht="35.1" customHeight="1" x14ac:dyDescent="0.25">
      <c r="B31" s="92" t="s">
        <v>24</v>
      </c>
      <c r="C31" s="92"/>
      <c r="D31" s="92"/>
      <c r="E31" s="92"/>
      <c r="F31" s="92"/>
      <c r="G31" s="92"/>
    </row>
    <row r="32" spans="2:8" ht="36" customHeight="1" thickBot="1" x14ac:dyDescent="0.3"/>
    <row r="33" spans="4:7" ht="75.75" customHeight="1" x14ac:dyDescent="0.25">
      <c r="D33" s="81" t="str">
        <f>E14</f>
        <v>INDICADOR</v>
      </c>
      <c r="E33" s="82"/>
      <c r="F33" s="81" t="s">
        <v>29</v>
      </c>
      <c r="G33" s="82"/>
    </row>
    <row r="34" spans="4:7" ht="64.5" customHeight="1" x14ac:dyDescent="0.25">
      <c r="D34" s="96" t="str">
        <f>+E15</f>
        <v>Porcentaje de artículos científicos de publicados impacto en revistas de impacto alto
FÓRMULA: VARIABLE1 / VARIABLE2 X 100</v>
      </c>
      <c r="E34" s="97"/>
      <c r="F34" s="111" t="s">
        <v>59</v>
      </c>
      <c r="G34" s="99"/>
    </row>
    <row r="35" spans="4:7" ht="49.5" customHeight="1" x14ac:dyDescent="0.25">
      <c r="D35" s="32"/>
      <c r="E35" s="33"/>
      <c r="F35" s="98"/>
      <c r="G35" s="99"/>
    </row>
    <row r="36" spans="4:7" ht="50.1" customHeight="1" x14ac:dyDescent="0.25">
      <c r="D36" s="32"/>
      <c r="E36" s="33"/>
      <c r="F36" s="98"/>
      <c r="G36" s="99"/>
    </row>
    <row r="37" spans="4:7" ht="50.1" customHeight="1" x14ac:dyDescent="0.25">
      <c r="D37" s="32"/>
      <c r="E37" s="33"/>
      <c r="F37" s="98"/>
      <c r="G37" s="99"/>
    </row>
    <row r="38" spans="4:7" ht="50.1" customHeight="1" x14ac:dyDescent="0.25">
      <c r="D38" s="32"/>
      <c r="E38" s="33"/>
      <c r="F38" s="98"/>
      <c r="G38" s="99"/>
    </row>
    <row r="39" spans="4:7" ht="50.1" customHeight="1" x14ac:dyDescent="0.25">
      <c r="D39" s="32"/>
      <c r="E39" s="33"/>
      <c r="F39" s="98"/>
      <c r="G39" s="99"/>
    </row>
    <row r="40" spans="4:7" ht="50.1" customHeight="1" x14ac:dyDescent="0.25">
      <c r="D40" s="32"/>
      <c r="E40" s="33"/>
      <c r="F40" s="98"/>
      <c r="G40" s="99"/>
    </row>
    <row r="41" spans="4:7" ht="50.1" customHeight="1" x14ac:dyDescent="0.25">
      <c r="D41" s="32"/>
      <c r="E41" s="33"/>
      <c r="F41" s="98"/>
      <c r="G41" s="99"/>
    </row>
    <row r="42" spans="4:7" ht="50.1" customHeight="1" x14ac:dyDescent="0.25">
      <c r="D42" s="32"/>
      <c r="E42" s="33"/>
      <c r="F42" s="98"/>
      <c r="G42" s="99"/>
    </row>
    <row r="43" spans="4:7" ht="50.1" customHeight="1" x14ac:dyDescent="0.25">
      <c r="D43" s="32"/>
      <c r="E43" s="33"/>
      <c r="F43" s="98"/>
      <c r="G43" s="99"/>
    </row>
    <row r="44" spans="4:7" ht="50.1" customHeight="1" x14ac:dyDescent="0.25">
      <c r="D44" s="32"/>
      <c r="E44" s="33"/>
      <c r="F44" s="98"/>
      <c r="G44" s="99"/>
    </row>
    <row r="45" spans="4:7" ht="89.25" customHeight="1" x14ac:dyDescent="0.25">
      <c r="D45" s="32"/>
      <c r="E45" s="33"/>
      <c r="F45" s="98"/>
      <c r="G45" s="99"/>
    </row>
    <row r="46" spans="4:7" ht="138" customHeight="1" x14ac:dyDescent="0.25">
      <c r="D46" s="32"/>
      <c r="E46" s="33"/>
      <c r="F46" s="98"/>
      <c r="G46" s="99"/>
    </row>
    <row r="47" spans="4:7" ht="160.5" customHeight="1" thickBot="1" x14ac:dyDescent="0.3">
      <c r="D47" s="34"/>
      <c r="E47" s="35"/>
      <c r="F47" s="100"/>
      <c r="G47" s="101"/>
    </row>
    <row r="48" spans="4:7" ht="33" customHeight="1" thickBot="1" x14ac:dyDescent="0.3"/>
    <row r="49" spans="4:7" ht="50.1" customHeight="1" x14ac:dyDescent="0.5">
      <c r="D49" s="102" t="str">
        <f>F14</f>
        <v xml:space="preserve">VARIABLE 1 </v>
      </c>
      <c r="E49" s="103"/>
      <c r="F49" s="102" t="str">
        <f>G14</f>
        <v>VARIABLE 2</v>
      </c>
      <c r="G49" s="103"/>
    </row>
    <row r="50" spans="4:7" ht="91.5" customHeight="1" x14ac:dyDescent="0.25">
      <c r="D50" s="96" t="str">
        <f>F15</f>
        <v xml:space="preserve">Artículos científicos publicados en revistas de impacto alto (grupos III a VII) en el periodo </v>
      </c>
      <c r="E50" s="97"/>
      <c r="F50" s="96" t="str">
        <f>G15</f>
        <v xml:space="preserve">Artículos científicos totales publicados en revistas (grupos I a VII) en el periodo </v>
      </c>
      <c r="G50" s="97"/>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thickBot="1" x14ac:dyDescent="0.3">
      <c r="D61" s="34"/>
      <c r="E61" s="35"/>
      <c r="F61" s="34"/>
      <c r="G61" s="35"/>
    </row>
  </sheetData>
  <sheetProtection selectLockedCells="1"/>
  <dataConsolidate/>
  <mergeCells count="24">
    <mergeCell ref="F34:G47"/>
    <mergeCell ref="D49:E49"/>
    <mergeCell ref="F49:G49"/>
    <mergeCell ref="D50:E50"/>
    <mergeCell ref="F50:G50"/>
    <mergeCell ref="D34:E34"/>
    <mergeCell ref="D33:E33"/>
    <mergeCell ref="F33:G33"/>
    <mergeCell ref="G13:H13"/>
    <mergeCell ref="B14:B24"/>
    <mergeCell ref="C14:D14"/>
    <mergeCell ref="C17:C24"/>
    <mergeCell ref="D26:G26"/>
    <mergeCell ref="D27:G27"/>
    <mergeCell ref="B28:G28"/>
    <mergeCell ref="B29:G29"/>
    <mergeCell ref="B30:G30"/>
    <mergeCell ref="B31:G31"/>
    <mergeCell ref="E3:F3"/>
    <mergeCell ref="E4:F4"/>
    <mergeCell ref="E5:F5"/>
    <mergeCell ref="E6:F6"/>
    <mergeCell ref="C15:D15"/>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Q61"/>
  <sheetViews>
    <sheetView topLeftCell="A25" zoomScale="40" zoomScaleNormal="40" zoomScaleSheetLayoutView="40" zoomScalePageLayoutView="40" workbookViewId="0">
      <selection activeCell="K47" sqref="K4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55</v>
      </c>
      <c r="F3" s="106"/>
      <c r="G3" s="7"/>
      <c r="H3" s="7"/>
    </row>
    <row r="4" spans="2:8" ht="60.75" customHeight="1" x14ac:dyDescent="0.35">
      <c r="B4" s="4"/>
      <c r="C4" s="4"/>
      <c r="D4" s="4"/>
      <c r="E4" s="78" t="s">
        <v>28</v>
      </c>
      <c r="F4" s="78"/>
    </row>
    <row r="5" spans="2:8" ht="26.25" x14ac:dyDescent="0.4">
      <c r="E5" s="107"/>
      <c r="F5" s="107"/>
      <c r="G5" s="8"/>
      <c r="H5" s="8"/>
    </row>
    <row r="6" spans="2:8" ht="29.25" customHeight="1" x14ac:dyDescent="0.35">
      <c r="D6" s="9"/>
      <c r="E6" s="106" t="s">
        <v>3</v>
      </c>
      <c r="F6" s="106"/>
      <c r="G6" s="9"/>
      <c r="H6" s="9"/>
    </row>
    <row r="7" spans="2:8" ht="24.75" customHeight="1" x14ac:dyDescent="0.25"/>
    <row r="8" spans="2:8" ht="23.25" x14ac:dyDescent="0.35">
      <c r="B8" s="80" t="s">
        <v>32</v>
      </c>
      <c r="C8" s="80"/>
      <c r="D8" s="80"/>
      <c r="E8" s="10"/>
    </row>
    <row r="9" spans="2:8" ht="20.25" x14ac:dyDescent="0.3">
      <c r="B9" s="11"/>
      <c r="C9" s="11"/>
      <c r="E9" s="12"/>
    </row>
    <row r="10" spans="2:8" ht="23.25" x14ac:dyDescent="0.35">
      <c r="B10" s="51" t="s">
        <v>33</v>
      </c>
      <c r="C10" s="51"/>
      <c r="D10" s="51"/>
      <c r="E10" s="13"/>
      <c r="G10" s="14"/>
      <c r="H10" s="14"/>
    </row>
    <row r="11" spans="2:8" x14ac:dyDescent="0.25">
      <c r="D11" s="15"/>
    </row>
    <row r="12" spans="2:8" ht="21" thickBot="1" x14ac:dyDescent="0.35">
      <c r="D12" s="16"/>
      <c r="E12" s="11"/>
      <c r="G12" s="83"/>
      <c r="H12" s="83"/>
    </row>
    <row r="13" spans="2:8" s="21" customFormat="1" ht="58.5" customHeight="1" x14ac:dyDescent="0.25">
      <c r="B13" s="84">
        <v>3</v>
      </c>
      <c r="C13" s="87" t="s">
        <v>4</v>
      </c>
      <c r="D13" s="88"/>
      <c r="E13" s="17" t="s">
        <v>5</v>
      </c>
      <c r="F13" s="18" t="s">
        <v>6</v>
      </c>
      <c r="G13" s="19" t="s">
        <v>7</v>
      </c>
      <c r="H13" s="20"/>
    </row>
    <row r="14" spans="2:8" ht="97.5" customHeight="1" x14ac:dyDescent="0.25">
      <c r="B14" s="85"/>
      <c r="C14" s="94" t="s">
        <v>8</v>
      </c>
      <c r="D14" s="95"/>
      <c r="E14" s="68" t="s">
        <v>52</v>
      </c>
      <c r="F14" s="22" t="s">
        <v>40</v>
      </c>
      <c r="G14" s="54" t="s">
        <v>41</v>
      </c>
      <c r="H14" s="23"/>
    </row>
    <row r="15" spans="2:8" ht="62.25" customHeight="1" x14ac:dyDescent="0.25">
      <c r="B15" s="85"/>
      <c r="C15" s="44" t="s">
        <v>9</v>
      </c>
      <c r="D15" s="45" t="s">
        <v>14</v>
      </c>
      <c r="E15" s="46">
        <f>IF(G15=0,0,ROUND(F15/G15*1,1))</f>
        <v>2</v>
      </c>
      <c r="F15" s="47">
        <v>2604</v>
      </c>
      <c r="G15" s="48">
        <v>1285</v>
      </c>
      <c r="H15" s="23"/>
    </row>
    <row r="16" spans="2:8" ht="63.75" customHeight="1" x14ac:dyDescent="0.25">
      <c r="B16" s="85"/>
      <c r="C16" s="90" t="s">
        <v>57</v>
      </c>
      <c r="D16" s="38" t="s">
        <v>14</v>
      </c>
      <c r="E16" s="24">
        <f>IF(G16=0,0,ROUND(F16/G16*1,1))</f>
        <v>3.5</v>
      </c>
      <c r="F16" s="25">
        <v>276</v>
      </c>
      <c r="G16" s="26">
        <v>79</v>
      </c>
      <c r="H16" s="23"/>
    </row>
    <row r="17" spans="2:17" ht="63.75" customHeight="1" x14ac:dyDescent="0.25">
      <c r="B17" s="85"/>
      <c r="C17" s="90"/>
      <c r="D17" s="38" t="s">
        <v>15</v>
      </c>
      <c r="E17" s="24">
        <f t="shared" ref="E17:E25" si="0">IF(G17=0,0,ROUND(F17/G17*1,1))</f>
        <v>3.1</v>
      </c>
      <c r="F17" s="25">
        <v>248</v>
      </c>
      <c r="G17" s="26">
        <v>81</v>
      </c>
      <c r="H17" s="23"/>
      <c r="Q17" s="3" t="s">
        <v>31</v>
      </c>
    </row>
    <row r="18" spans="2:17" ht="63.75" customHeight="1" x14ac:dyDescent="0.25">
      <c r="B18" s="85"/>
      <c r="C18" s="90"/>
      <c r="D18" s="38" t="s">
        <v>16</v>
      </c>
      <c r="E18" s="24">
        <f t="shared" si="0"/>
        <v>2.2000000000000002</v>
      </c>
      <c r="F18" s="25">
        <v>185</v>
      </c>
      <c r="G18" s="26">
        <v>83</v>
      </c>
      <c r="H18" s="23"/>
      <c r="L18" s="3" t="s">
        <v>30</v>
      </c>
    </row>
    <row r="19" spans="2:17" ht="63.75" customHeight="1" x14ac:dyDescent="0.25">
      <c r="B19" s="85"/>
      <c r="C19" s="90"/>
      <c r="D19" s="38" t="s">
        <v>17</v>
      </c>
      <c r="E19" s="24">
        <f t="shared" si="0"/>
        <v>1.9</v>
      </c>
      <c r="F19" s="25">
        <v>182</v>
      </c>
      <c r="G19" s="26">
        <v>98</v>
      </c>
      <c r="H19" s="23"/>
    </row>
    <row r="20" spans="2:17" ht="63.75" customHeight="1" thickBot="1" x14ac:dyDescent="0.3">
      <c r="B20" s="85"/>
      <c r="C20" s="90"/>
      <c r="D20" s="50" t="s">
        <v>18</v>
      </c>
      <c r="E20" s="27">
        <f t="shared" ref="E20:E24" si="1">IF(G20=0,0,ROUND(F20/G20*1,1))</f>
        <v>1.2</v>
      </c>
      <c r="F20" s="28">
        <v>144</v>
      </c>
      <c r="G20" s="29">
        <v>123</v>
      </c>
      <c r="H20" s="23"/>
    </row>
    <row r="21" spans="2:17" ht="63.75" customHeight="1" thickBot="1" x14ac:dyDescent="0.3">
      <c r="B21" s="85"/>
      <c r="C21" s="90"/>
      <c r="D21" s="39" t="s">
        <v>36</v>
      </c>
      <c r="E21" s="27">
        <f t="shared" si="1"/>
        <v>1.6</v>
      </c>
      <c r="F21" s="28">
        <v>203</v>
      </c>
      <c r="G21" s="29">
        <v>128</v>
      </c>
      <c r="H21" s="23"/>
    </row>
    <row r="22" spans="2:17" ht="63.75" customHeight="1" thickBot="1" x14ac:dyDescent="0.3">
      <c r="B22" s="85"/>
      <c r="C22" s="90"/>
      <c r="D22" s="39" t="s">
        <v>37</v>
      </c>
      <c r="E22" s="27">
        <f t="shared" si="1"/>
        <v>1.6</v>
      </c>
      <c r="F22" s="28">
        <v>201</v>
      </c>
      <c r="G22" s="29">
        <v>124</v>
      </c>
      <c r="H22" s="23"/>
    </row>
    <row r="23" spans="2:17" ht="63.75" customHeight="1" thickBot="1" x14ac:dyDescent="0.3">
      <c r="B23" s="85"/>
      <c r="C23" s="90"/>
      <c r="D23" s="39" t="s">
        <v>38</v>
      </c>
      <c r="E23" s="27">
        <f t="shared" si="1"/>
        <v>2.5</v>
      </c>
      <c r="F23" s="28">
        <v>303</v>
      </c>
      <c r="G23" s="29">
        <v>120</v>
      </c>
      <c r="H23" s="23"/>
    </row>
    <row r="24" spans="2:17" ht="63.75" customHeight="1" thickBot="1" x14ac:dyDescent="0.3">
      <c r="B24" s="85"/>
      <c r="C24" s="90"/>
      <c r="D24" s="39" t="s">
        <v>47</v>
      </c>
      <c r="E24" s="27">
        <f t="shared" si="1"/>
        <v>2.2999999999999998</v>
      </c>
      <c r="F24" s="28">
        <v>310</v>
      </c>
      <c r="G24" s="29">
        <v>137</v>
      </c>
      <c r="H24" s="23"/>
    </row>
    <row r="25" spans="2:17" ht="63.75" customHeight="1" thickBot="1" x14ac:dyDescent="0.3">
      <c r="B25" s="86"/>
      <c r="C25" s="91"/>
      <c r="D25" s="39" t="s">
        <v>56</v>
      </c>
      <c r="E25" s="27">
        <f t="shared" si="0"/>
        <v>1.6</v>
      </c>
      <c r="F25" s="28">
        <v>229</v>
      </c>
      <c r="G25" s="29">
        <v>142</v>
      </c>
      <c r="H25" s="23"/>
    </row>
    <row r="26" spans="2:17" ht="30" customHeight="1" x14ac:dyDescent="0.3">
      <c r="F26" s="2"/>
      <c r="G26" s="2"/>
      <c r="H26" s="2"/>
    </row>
    <row r="27" spans="2:17" ht="35.1" customHeight="1" x14ac:dyDescent="0.3">
      <c r="B27" s="30" t="s">
        <v>9</v>
      </c>
      <c r="C27" s="30"/>
      <c r="D27" s="92" t="s">
        <v>19</v>
      </c>
      <c r="E27" s="92"/>
      <c r="F27" s="92"/>
      <c r="G27" s="92"/>
      <c r="H27" s="2"/>
    </row>
    <row r="28" spans="2:17" ht="35.1" customHeight="1" x14ac:dyDescent="0.25">
      <c r="B28" s="30" t="s">
        <v>10</v>
      </c>
      <c r="C28" s="30"/>
      <c r="D28" s="92" t="s">
        <v>20</v>
      </c>
      <c r="E28" s="92"/>
      <c r="F28" s="92"/>
      <c r="G28" s="92"/>
      <c r="H28" s="31"/>
    </row>
    <row r="29" spans="2:17" ht="35.1" customHeight="1" x14ac:dyDescent="0.25">
      <c r="B29" s="92" t="s">
        <v>21</v>
      </c>
      <c r="C29" s="92"/>
      <c r="D29" s="92"/>
      <c r="E29" s="92"/>
      <c r="F29" s="92"/>
      <c r="G29" s="92"/>
    </row>
    <row r="30" spans="2:17" ht="35.1" customHeight="1" x14ac:dyDescent="0.25">
      <c r="B30" s="92" t="s">
        <v>22</v>
      </c>
      <c r="C30" s="92"/>
      <c r="D30" s="92"/>
      <c r="E30" s="92"/>
      <c r="F30" s="92"/>
      <c r="G30" s="92"/>
    </row>
    <row r="31" spans="2:17" ht="35.1" customHeight="1" x14ac:dyDescent="0.25">
      <c r="B31" s="92" t="s">
        <v>23</v>
      </c>
      <c r="C31" s="92"/>
      <c r="D31" s="92"/>
      <c r="E31" s="92"/>
      <c r="F31" s="92"/>
      <c r="G31" s="92"/>
    </row>
    <row r="32" spans="2:17" ht="35.1" customHeight="1" x14ac:dyDescent="0.25">
      <c r="B32" s="92" t="s">
        <v>24</v>
      </c>
      <c r="C32" s="92"/>
      <c r="D32" s="92"/>
      <c r="E32" s="92"/>
      <c r="F32" s="92"/>
      <c r="G32" s="92"/>
    </row>
    <row r="33" spans="4:7" ht="24.75" customHeight="1" thickBot="1" x14ac:dyDescent="0.3"/>
    <row r="34" spans="4:7" ht="75.75" customHeight="1" x14ac:dyDescent="0.25">
      <c r="D34" s="81" t="str">
        <f>E13</f>
        <v>INDICADOR</v>
      </c>
      <c r="E34" s="82"/>
      <c r="F34" s="81" t="s">
        <v>29</v>
      </c>
      <c r="G34" s="82"/>
    </row>
    <row r="35" spans="4:7" ht="64.5" customHeight="1" x14ac:dyDescent="0.25">
      <c r="D35" s="96" t="str">
        <f>E14</f>
        <v>Promedio de productos de la investigación por investigador Institucional
FÓRMULA:  VARIABLE1 / VARIABLE2</v>
      </c>
      <c r="E35" s="97"/>
      <c r="F35" s="111" t="s">
        <v>60</v>
      </c>
      <c r="G35" s="99"/>
    </row>
    <row r="36" spans="4:7" ht="49.5" customHeight="1" x14ac:dyDescent="0.25">
      <c r="D36" s="32"/>
      <c r="E36" s="33"/>
      <c r="F36" s="98"/>
      <c r="G36" s="99"/>
    </row>
    <row r="37" spans="4:7" ht="50.1" customHeight="1" x14ac:dyDescent="0.25">
      <c r="D37" s="32"/>
      <c r="E37" s="33"/>
      <c r="F37" s="98"/>
      <c r="G37" s="99"/>
    </row>
    <row r="38" spans="4:7" ht="50.1" customHeight="1" x14ac:dyDescent="0.25">
      <c r="D38" s="32"/>
      <c r="E38" s="33"/>
      <c r="F38" s="98"/>
      <c r="G38" s="99"/>
    </row>
    <row r="39" spans="4:7" ht="50.1" customHeight="1" x14ac:dyDescent="0.25">
      <c r="D39" s="32"/>
      <c r="E39" s="33"/>
      <c r="F39" s="98"/>
      <c r="G39" s="99"/>
    </row>
    <row r="40" spans="4:7" ht="50.1" customHeight="1" x14ac:dyDescent="0.25">
      <c r="D40" s="32"/>
      <c r="E40" s="33"/>
      <c r="F40" s="98"/>
      <c r="G40" s="99"/>
    </row>
    <row r="41" spans="4:7" ht="50.1" customHeight="1" x14ac:dyDescent="0.25">
      <c r="D41" s="32"/>
      <c r="E41" s="33"/>
      <c r="F41" s="98"/>
      <c r="G41" s="99"/>
    </row>
    <row r="42" spans="4:7" ht="50.1" customHeight="1" x14ac:dyDescent="0.25">
      <c r="D42" s="32"/>
      <c r="E42" s="33"/>
      <c r="F42" s="98"/>
      <c r="G42" s="99"/>
    </row>
    <row r="43" spans="4:7" ht="50.1" customHeight="1" x14ac:dyDescent="0.25">
      <c r="D43" s="32"/>
      <c r="E43" s="33"/>
      <c r="F43" s="98"/>
      <c r="G43" s="99"/>
    </row>
    <row r="44" spans="4:7" ht="50.1" customHeight="1" x14ac:dyDescent="0.25">
      <c r="D44" s="32"/>
      <c r="E44" s="33"/>
      <c r="F44" s="98"/>
      <c r="G44" s="99"/>
    </row>
    <row r="45" spans="4:7" ht="50.1" customHeight="1" x14ac:dyDescent="0.25">
      <c r="D45" s="32"/>
      <c r="E45" s="33"/>
      <c r="F45" s="98"/>
      <c r="G45" s="99"/>
    </row>
    <row r="46" spans="4:7" ht="109.5" customHeight="1" x14ac:dyDescent="0.25">
      <c r="D46" s="32"/>
      <c r="E46" s="33"/>
      <c r="F46" s="98"/>
      <c r="G46" s="99"/>
    </row>
    <row r="47" spans="4:7" ht="156.75" customHeight="1" x14ac:dyDescent="0.25">
      <c r="D47" s="32"/>
      <c r="E47" s="33"/>
      <c r="F47" s="98"/>
      <c r="G47" s="99"/>
    </row>
    <row r="48" spans="4:7" ht="228" customHeight="1" thickBot="1" x14ac:dyDescent="0.3">
      <c r="D48" s="34"/>
      <c r="E48" s="35"/>
      <c r="F48" s="100"/>
      <c r="G48" s="101"/>
    </row>
    <row r="49" spans="4:7" ht="33" customHeight="1" thickBot="1" x14ac:dyDescent="0.3"/>
    <row r="50" spans="4:7" ht="50.1" customHeight="1" x14ac:dyDescent="0.5">
      <c r="D50" s="102" t="str">
        <f>F13</f>
        <v xml:space="preserve">VARIABLE 1 </v>
      </c>
      <c r="E50" s="103"/>
      <c r="F50" s="102" t="str">
        <f>G13</f>
        <v>VARIABLE 2</v>
      </c>
      <c r="G50" s="103"/>
    </row>
    <row r="51" spans="4:7" ht="70.5" customHeight="1" x14ac:dyDescent="0.25">
      <c r="D51" s="96" t="str">
        <f>F14</f>
        <v>Productos institucionales totales, en el periodo</v>
      </c>
      <c r="E51" s="97"/>
      <c r="F51" s="96" t="str">
        <f>G14</f>
        <v>Total de investigadores institucionales vigentes en el periodo</v>
      </c>
      <c r="G51" s="97"/>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49.5"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thickBot="1" x14ac:dyDescent="0.3">
      <c r="D61" s="34"/>
      <c r="E61" s="35"/>
      <c r="F61" s="34"/>
      <c r="G61" s="35"/>
    </row>
  </sheetData>
  <sheetProtection selectLockedCells="1"/>
  <dataConsolidate/>
  <mergeCells count="24">
    <mergeCell ref="D35:E35"/>
    <mergeCell ref="F35:G48"/>
    <mergeCell ref="D50:E50"/>
    <mergeCell ref="F50:G50"/>
    <mergeCell ref="D51:E51"/>
    <mergeCell ref="F51:G51"/>
    <mergeCell ref="D34:E34"/>
    <mergeCell ref="F34:G34"/>
    <mergeCell ref="G12:H12"/>
    <mergeCell ref="B13:B25"/>
    <mergeCell ref="C13:D13"/>
    <mergeCell ref="C16:C25"/>
    <mergeCell ref="D27:G27"/>
    <mergeCell ref="D28:G28"/>
    <mergeCell ref="B29:G29"/>
    <mergeCell ref="B30:G30"/>
    <mergeCell ref="B31:G31"/>
    <mergeCell ref="B32:G32"/>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H58"/>
  <sheetViews>
    <sheetView topLeftCell="D16" zoomScale="40" zoomScaleNormal="40" zoomScaleSheetLayoutView="40" zoomScalePageLayoutView="40" workbookViewId="0">
      <selection activeCell="N36" sqref="N36"/>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4"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55</v>
      </c>
      <c r="F3" s="106"/>
      <c r="G3" s="7"/>
      <c r="H3" s="7"/>
    </row>
    <row r="4" spans="2:8" ht="60.75" customHeight="1" x14ac:dyDescent="0.35">
      <c r="B4" s="4"/>
      <c r="C4" s="4"/>
      <c r="D4" s="4"/>
      <c r="E4" s="78" t="s">
        <v>28</v>
      </c>
      <c r="F4" s="78"/>
    </row>
    <row r="5" spans="2:8" ht="16.5" customHeight="1" x14ac:dyDescent="0.4">
      <c r="E5" s="107"/>
      <c r="F5" s="107"/>
      <c r="G5" s="8"/>
      <c r="H5" s="8"/>
    </row>
    <row r="6" spans="2:8" ht="35.25" customHeight="1" x14ac:dyDescent="0.35">
      <c r="D6" s="9"/>
      <c r="E6" s="106" t="s">
        <v>3</v>
      </c>
      <c r="F6" s="106"/>
      <c r="G6" s="9"/>
      <c r="H6" s="9"/>
    </row>
    <row r="7" spans="2:8" ht="30" customHeight="1" x14ac:dyDescent="0.25"/>
    <row r="8" spans="2:8" ht="23.25" x14ac:dyDescent="0.35">
      <c r="B8" s="80" t="s">
        <v>32</v>
      </c>
      <c r="C8" s="80"/>
      <c r="D8" s="80"/>
      <c r="E8" s="10"/>
    </row>
    <row r="9" spans="2:8" ht="20.25" x14ac:dyDescent="0.3">
      <c r="B9" s="11"/>
      <c r="C9" s="11"/>
      <c r="E9" s="12"/>
    </row>
    <row r="10" spans="2:8" ht="23.25" x14ac:dyDescent="0.35">
      <c r="B10" s="51" t="s">
        <v>33</v>
      </c>
      <c r="C10" s="51"/>
      <c r="D10" s="51"/>
      <c r="E10" s="13"/>
      <c r="G10" s="14"/>
      <c r="H10" s="14"/>
    </row>
    <row r="11" spans="2:8" x14ac:dyDescent="0.25">
      <c r="D11" s="15"/>
    </row>
    <row r="13" spans="2:8" ht="21" thickBot="1" x14ac:dyDescent="0.35">
      <c r="D13" s="16"/>
      <c r="E13" s="11"/>
      <c r="G13" s="83"/>
      <c r="H13" s="83"/>
    </row>
    <row r="14" spans="2:8" s="21" customFormat="1" ht="54.75" customHeight="1" x14ac:dyDescent="0.25">
      <c r="B14" s="89">
        <v>7</v>
      </c>
      <c r="C14" s="87" t="s">
        <v>4</v>
      </c>
      <c r="D14" s="88"/>
      <c r="E14" s="17" t="s">
        <v>5</v>
      </c>
      <c r="F14" s="18" t="s">
        <v>6</v>
      </c>
      <c r="G14" s="19" t="s">
        <v>7</v>
      </c>
      <c r="H14" s="20"/>
    </row>
    <row r="15" spans="2:8" ht="132.75" customHeight="1" x14ac:dyDescent="0.25">
      <c r="B15" s="90"/>
      <c r="C15" s="114" t="s">
        <v>8</v>
      </c>
      <c r="D15" s="115"/>
      <c r="E15" s="37" t="s">
        <v>53</v>
      </c>
      <c r="F15" s="58" t="s">
        <v>26</v>
      </c>
      <c r="G15" s="75" t="s">
        <v>42</v>
      </c>
      <c r="H15" s="23"/>
    </row>
    <row r="16" spans="2:8" ht="69.95" customHeight="1" thickBot="1" x14ac:dyDescent="0.3">
      <c r="B16" s="90"/>
      <c r="C16" s="44" t="s">
        <v>9</v>
      </c>
      <c r="D16" s="45" t="s">
        <v>38</v>
      </c>
      <c r="E16" s="46">
        <f>IF(G16=0,0,ROUND(F16/G16*100,1))</f>
        <v>0</v>
      </c>
      <c r="F16" s="47"/>
      <c r="G16" s="48"/>
      <c r="H16" s="23"/>
    </row>
    <row r="17" spans="2:8" ht="69.95" hidden="1" customHeight="1" thickBot="1" x14ac:dyDescent="0.3">
      <c r="B17" s="90"/>
      <c r="C17" s="90" t="s">
        <v>10</v>
      </c>
      <c r="D17" s="39" t="s">
        <v>36</v>
      </c>
      <c r="E17" s="69">
        <f>IF(G17=0,0,ROUND((F17)/G17*100,1))</f>
        <v>0</v>
      </c>
      <c r="F17" s="28"/>
      <c r="G17" s="29"/>
      <c r="H17" s="23"/>
    </row>
    <row r="18" spans="2:8" ht="69.95" hidden="1" customHeight="1" thickBot="1" x14ac:dyDescent="0.3">
      <c r="B18" s="90"/>
      <c r="C18" s="90"/>
      <c r="D18" s="39" t="s">
        <v>37</v>
      </c>
      <c r="E18" s="70">
        <f>IF(G18=0,0,ROUND((F18)/G18*100,1))</f>
        <v>0</v>
      </c>
      <c r="F18" s="28"/>
      <c r="G18" s="29"/>
      <c r="H18" s="23"/>
    </row>
    <row r="19" spans="2:8" ht="69.95" customHeight="1" thickBot="1" x14ac:dyDescent="0.3">
      <c r="B19" s="90"/>
      <c r="C19" s="90"/>
      <c r="D19" s="50" t="s">
        <v>38</v>
      </c>
      <c r="E19" s="70">
        <f>IF(G19=0,0,ROUND((F19)/G19*100,1))</f>
        <v>415.2</v>
      </c>
      <c r="F19" s="28">
        <v>63075063</v>
      </c>
      <c r="G19" s="29">
        <v>15191931</v>
      </c>
      <c r="H19" s="23"/>
    </row>
    <row r="20" spans="2:8" ht="69.95" customHeight="1" thickBot="1" x14ac:dyDescent="0.3">
      <c r="B20" s="90"/>
      <c r="C20" s="90"/>
      <c r="D20" s="39" t="s">
        <v>47</v>
      </c>
      <c r="E20" s="70">
        <f>IF(G20=0,0,ROUND((F20)/G20*100,1))</f>
        <v>127.1</v>
      </c>
      <c r="F20" s="28">
        <v>30000000</v>
      </c>
      <c r="G20" s="29">
        <v>23611590</v>
      </c>
      <c r="H20" s="23"/>
    </row>
    <row r="21" spans="2:8" ht="69.95" customHeight="1" thickBot="1" x14ac:dyDescent="0.3">
      <c r="B21" s="91"/>
      <c r="C21" s="91"/>
      <c r="D21" s="39" t="s">
        <v>56</v>
      </c>
      <c r="E21" s="70">
        <f>IF(G21=0,0,ROUND((F21)/G21*100,1))</f>
        <v>98.8</v>
      </c>
      <c r="F21" s="28">
        <v>68287928</v>
      </c>
      <c r="G21" s="29">
        <v>69150172</v>
      </c>
      <c r="H21" s="23"/>
    </row>
    <row r="22" spans="2:8" ht="52.5" customHeight="1" x14ac:dyDescent="0.3">
      <c r="D22"/>
      <c r="E22"/>
      <c r="F22"/>
      <c r="G22"/>
      <c r="H22" s="2"/>
    </row>
    <row r="23" spans="2:8" ht="35.1" customHeight="1" x14ac:dyDescent="0.3">
      <c r="B23" s="30" t="s">
        <v>9</v>
      </c>
      <c r="C23" s="30"/>
      <c r="D23" s="92" t="s">
        <v>19</v>
      </c>
      <c r="E23" s="92"/>
      <c r="F23" s="92"/>
      <c r="G23" s="92"/>
      <c r="H23" s="2"/>
    </row>
    <row r="24" spans="2:8" ht="35.1" customHeight="1" x14ac:dyDescent="0.25">
      <c r="B24" s="30" t="s">
        <v>10</v>
      </c>
      <c r="C24" s="30"/>
      <c r="D24" s="92" t="s">
        <v>20</v>
      </c>
      <c r="E24" s="92"/>
      <c r="F24" s="92"/>
      <c r="G24" s="92"/>
      <c r="H24" s="31"/>
    </row>
    <row r="25" spans="2:8" ht="35.1" customHeight="1" x14ac:dyDescent="0.25">
      <c r="B25" s="92" t="s">
        <v>21</v>
      </c>
      <c r="C25" s="92"/>
      <c r="D25" s="92"/>
      <c r="E25" s="92"/>
      <c r="F25" s="92"/>
      <c r="G25" s="92"/>
    </row>
    <row r="26" spans="2:8" ht="35.1" customHeight="1" x14ac:dyDescent="0.25">
      <c r="B26" s="92" t="s">
        <v>22</v>
      </c>
      <c r="C26" s="92"/>
      <c r="D26" s="92"/>
      <c r="E26" s="92"/>
      <c r="F26" s="92"/>
      <c r="G26" s="92"/>
    </row>
    <row r="27" spans="2:8" ht="35.1" customHeight="1" x14ac:dyDescent="0.25">
      <c r="B27" s="92" t="s">
        <v>23</v>
      </c>
      <c r="C27" s="92"/>
      <c r="D27" s="92"/>
      <c r="E27" s="92"/>
      <c r="F27" s="92"/>
      <c r="G27" s="92"/>
    </row>
    <row r="28" spans="2:8" ht="35.1" customHeight="1" x14ac:dyDescent="0.25">
      <c r="B28" s="92" t="s">
        <v>24</v>
      </c>
      <c r="C28" s="92"/>
      <c r="D28" s="92"/>
      <c r="E28" s="92"/>
      <c r="F28" s="92"/>
      <c r="G28" s="92"/>
    </row>
    <row r="29" spans="2:8" ht="21" customHeight="1" x14ac:dyDescent="0.25">
      <c r="B29" s="57"/>
      <c r="C29" s="57"/>
      <c r="D29" s="57"/>
      <c r="E29" s="57"/>
      <c r="F29" s="57"/>
      <c r="G29" s="57"/>
    </row>
    <row r="30" spans="2:8" ht="24.75" customHeight="1" thickBot="1" x14ac:dyDescent="0.3"/>
    <row r="31" spans="2:8" ht="75.75" customHeight="1" x14ac:dyDescent="0.25">
      <c r="D31" s="112" t="str">
        <f>E14</f>
        <v>INDICADOR</v>
      </c>
      <c r="E31" s="113"/>
      <c r="F31" s="81" t="s">
        <v>29</v>
      </c>
      <c r="G31" s="82"/>
    </row>
    <row r="32" spans="2:8" ht="78" customHeight="1" x14ac:dyDescent="0.25">
      <c r="D32" s="120" t="str">
        <f>E15</f>
        <v>Proporción del presupuesto complementario obtenido para investigación científica y desarrollo tecnológico para la salud 
FÓRMULA: VARIABLE1 / VARIABLE2 X 100</v>
      </c>
      <c r="E32" s="121"/>
      <c r="F32" s="129" t="s">
        <v>61</v>
      </c>
      <c r="G32" s="117"/>
    </row>
    <row r="33" spans="4:7" ht="49.5" customHeight="1" x14ac:dyDescent="0.25">
      <c r="D33" s="32"/>
      <c r="E33" s="33"/>
      <c r="F33" s="116"/>
      <c r="G33" s="117"/>
    </row>
    <row r="34" spans="4:7" ht="50.1" customHeight="1" x14ac:dyDescent="0.25">
      <c r="D34" s="32"/>
      <c r="E34" s="33"/>
      <c r="F34" s="116"/>
      <c r="G34" s="117"/>
    </row>
    <row r="35" spans="4:7" ht="50.1" customHeight="1" x14ac:dyDescent="0.25">
      <c r="D35" s="32"/>
      <c r="E35" s="33"/>
      <c r="F35" s="116"/>
      <c r="G35" s="117"/>
    </row>
    <row r="36" spans="4:7" ht="50.1" customHeight="1" x14ac:dyDescent="0.25">
      <c r="D36" s="32"/>
      <c r="E36" s="33"/>
      <c r="F36" s="116"/>
      <c r="G36" s="117"/>
    </row>
    <row r="37" spans="4:7" ht="50.1" customHeight="1" x14ac:dyDescent="0.25">
      <c r="D37" s="32"/>
      <c r="E37" s="33"/>
      <c r="F37" s="116"/>
      <c r="G37" s="117"/>
    </row>
    <row r="38" spans="4:7" ht="50.1" customHeight="1" x14ac:dyDescent="0.25">
      <c r="D38" s="32"/>
      <c r="E38" s="33"/>
      <c r="F38" s="116"/>
      <c r="G38" s="117"/>
    </row>
    <row r="39" spans="4:7" ht="50.1" customHeight="1" x14ac:dyDescent="0.25">
      <c r="D39" s="32"/>
      <c r="E39" s="33"/>
      <c r="F39" s="116"/>
      <c r="G39" s="117"/>
    </row>
    <row r="40" spans="4:7" ht="50.1" customHeight="1" x14ac:dyDescent="0.25">
      <c r="D40" s="32"/>
      <c r="E40" s="33"/>
      <c r="F40" s="116"/>
      <c r="G40" s="117"/>
    </row>
    <row r="41" spans="4:7" ht="50.1" customHeight="1" x14ac:dyDescent="0.25">
      <c r="D41" s="32"/>
      <c r="E41" s="33"/>
      <c r="F41" s="116"/>
      <c r="G41" s="117"/>
    </row>
    <row r="42" spans="4:7" ht="50.1" customHeight="1" x14ac:dyDescent="0.25">
      <c r="D42" s="32"/>
      <c r="E42" s="33"/>
      <c r="F42" s="116"/>
      <c r="G42" s="117"/>
    </row>
    <row r="43" spans="4:7" ht="50.1" customHeight="1" x14ac:dyDescent="0.25">
      <c r="D43" s="32"/>
      <c r="E43" s="33"/>
      <c r="F43" s="116"/>
      <c r="G43" s="117"/>
    </row>
    <row r="44" spans="4:7" ht="50.1" customHeight="1" x14ac:dyDescent="0.25">
      <c r="D44" s="32"/>
      <c r="E44" s="33"/>
      <c r="F44" s="116"/>
      <c r="G44" s="117"/>
    </row>
    <row r="45" spans="4:7" ht="50.1" customHeight="1" thickBot="1" x14ac:dyDescent="0.3">
      <c r="D45" s="34"/>
      <c r="E45" s="35"/>
      <c r="F45" s="118"/>
      <c r="G45" s="119"/>
    </row>
    <row r="46" spans="4:7" ht="33" customHeight="1" thickBot="1" x14ac:dyDescent="0.3"/>
    <row r="47" spans="4:7" ht="50.1" customHeight="1" x14ac:dyDescent="0.5">
      <c r="D47" s="102" t="str">
        <f>F14</f>
        <v xml:space="preserve">VARIABLE 1 </v>
      </c>
      <c r="E47" s="103"/>
      <c r="F47" s="102" t="str">
        <f>G14</f>
        <v>VARIABLE 2</v>
      </c>
      <c r="G47" s="103"/>
    </row>
    <row r="48" spans="4:7" ht="70.5" customHeight="1" x14ac:dyDescent="0.25">
      <c r="D48" s="96" t="str">
        <f>F15</f>
        <v xml:space="preserve">Presupuesto complementario destinado a investigación en el año actual </v>
      </c>
      <c r="E48" s="97"/>
      <c r="F48" s="96" t="str">
        <f>G15</f>
        <v xml:space="preserve">Presupuesto federal institucional destinado a investigación en el año actual </v>
      </c>
      <c r="G48" s="97"/>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4">
    <mergeCell ref="F32:G45"/>
    <mergeCell ref="D47:E47"/>
    <mergeCell ref="F47:G47"/>
    <mergeCell ref="D48:E48"/>
    <mergeCell ref="F48:G48"/>
    <mergeCell ref="D32:E32"/>
    <mergeCell ref="D31:E31"/>
    <mergeCell ref="F31:G31"/>
    <mergeCell ref="G13:H13"/>
    <mergeCell ref="C14:D14"/>
    <mergeCell ref="C17:C21"/>
    <mergeCell ref="D23:G23"/>
    <mergeCell ref="D24:G24"/>
    <mergeCell ref="B25:G25"/>
    <mergeCell ref="B26:G26"/>
    <mergeCell ref="B27:G27"/>
    <mergeCell ref="B28:G28"/>
    <mergeCell ref="B14:B21"/>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H56"/>
  <sheetViews>
    <sheetView topLeftCell="A19" zoomScale="40" zoomScaleNormal="40" zoomScaleSheetLayoutView="40" zoomScalePageLayoutView="40" workbookViewId="0">
      <selection activeCell="R38" sqref="R38"/>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3.28515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55</v>
      </c>
      <c r="F3" s="106"/>
      <c r="G3" s="7"/>
      <c r="H3" s="7"/>
    </row>
    <row r="4" spans="2:8" ht="60.75" customHeight="1" x14ac:dyDescent="0.35">
      <c r="B4" s="4"/>
      <c r="C4" s="4"/>
      <c r="D4" s="4"/>
      <c r="E4" s="78" t="s">
        <v>28</v>
      </c>
      <c r="F4" s="78"/>
    </row>
    <row r="5" spans="2:8" ht="26.25" x14ac:dyDescent="0.4">
      <c r="E5" s="107"/>
      <c r="F5" s="107"/>
      <c r="G5" s="8"/>
      <c r="H5" s="8"/>
    </row>
    <row r="6" spans="2:8" ht="29.25" customHeight="1" x14ac:dyDescent="0.35">
      <c r="D6" s="9"/>
      <c r="E6" s="106" t="s">
        <v>3</v>
      </c>
      <c r="F6" s="106"/>
      <c r="G6" s="9"/>
      <c r="H6" s="9"/>
    </row>
    <row r="7" spans="2:8" ht="32.25" customHeight="1" x14ac:dyDescent="0.25"/>
    <row r="8" spans="2:8" ht="27" customHeight="1" x14ac:dyDescent="0.25">
      <c r="B8" s="122" t="s">
        <v>32</v>
      </c>
      <c r="C8" s="122"/>
      <c r="D8" s="122"/>
      <c r="E8" s="10"/>
    </row>
    <row r="9" spans="2:8" ht="20.25" x14ac:dyDescent="0.25">
      <c r="B9" s="72"/>
      <c r="C9" s="72"/>
      <c r="D9" s="73"/>
      <c r="E9" s="12"/>
    </row>
    <row r="10" spans="2:8" ht="23.25" x14ac:dyDescent="0.3">
      <c r="B10" s="74" t="s">
        <v>35</v>
      </c>
      <c r="C10" s="74"/>
      <c r="D10" s="74"/>
      <c r="E10" s="13"/>
      <c r="G10" s="14"/>
      <c r="H10" s="14"/>
    </row>
    <row r="11" spans="2:8" x14ac:dyDescent="0.25">
      <c r="D11" s="15"/>
    </row>
    <row r="13" spans="2:8" ht="21" thickBot="1" x14ac:dyDescent="0.35">
      <c r="D13" s="16"/>
      <c r="E13" s="11"/>
      <c r="G13" s="83"/>
      <c r="H13" s="83"/>
    </row>
    <row r="14" spans="2:8" s="21" customFormat="1" ht="69.75" customHeight="1" x14ac:dyDescent="0.25">
      <c r="B14" s="84">
        <v>9</v>
      </c>
      <c r="C14" s="87" t="s">
        <v>4</v>
      </c>
      <c r="D14" s="88"/>
      <c r="E14" s="17" t="s">
        <v>5</v>
      </c>
      <c r="F14" s="18" t="s">
        <v>6</v>
      </c>
      <c r="G14" s="19" t="s">
        <v>7</v>
      </c>
      <c r="H14" s="20"/>
    </row>
    <row r="15" spans="2:8" ht="136.5" customHeight="1" x14ac:dyDescent="0.25">
      <c r="B15" s="85"/>
      <c r="C15" s="94" t="s">
        <v>8</v>
      </c>
      <c r="D15" s="95"/>
      <c r="E15" s="22" t="s">
        <v>44</v>
      </c>
      <c r="F15" s="76" t="s">
        <v>54</v>
      </c>
      <c r="G15" s="54" t="s">
        <v>43</v>
      </c>
      <c r="H15" s="23"/>
    </row>
    <row r="16" spans="2:8" ht="69.95" customHeight="1" x14ac:dyDescent="0.25">
      <c r="B16" s="85"/>
      <c r="C16" s="44" t="s">
        <v>9</v>
      </c>
      <c r="D16" s="45" t="s">
        <v>38</v>
      </c>
      <c r="E16" s="46">
        <f>IF(G16=0,0,ROUND((F16)/G16*100,1))</f>
        <v>0</v>
      </c>
      <c r="F16" s="47"/>
      <c r="G16" s="48"/>
      <c r="H16" s="23"/>
    </row>
    <row r="17" spans="2:8" ht="69.95" customHeight="1" thickBot="1" x14ac:dyDescent="0.3">
      <c r="B17" s="85"/>
      <c r="C17" s="90" t="s">
        <v>10</v>
      </c>
      <c r="D17" s="39" t="s">
        <v>38</v>
      </c>
      <c r="E17" s="27">
        <f>IF(F17=0,0,ROUND(F17/G17*100,1))</f>
        <v>3</v>
      </c>
      <c r="F17" s="28">
        <v>15191931</v>
      </c>
      <c r="G17" s="29">
        <v>502232993</v>
      </c>
      <c r="H17" s="23"/>
    </row>
    <row r="18" spans="2:8" ht="69.95" customHeight="1" thickBot="1" x14ac:dyDescent="0.3">
      <c r="B18" s="85"/>
      <c r="C18" s="90"/>
      <c r="D18" s="39" t="s">
        <v>47</v>
      </c>
      <c r="E18" s="27">
        <f>IF(F18=0,0,ROUND(F18/G18*100,1))</f>
        <v>4.8</v>
      </c>
      <c r="F18" s="29">
        <v>23611590</v>
      </c>
      <c r="G18" s="29">
        <v>492673536</v>
      </c>
      <c r="H18" s="23"/>
    </row>
    <row r="19" spans="2:8" ht="69.95" customHeight="1" thickBot="1" x14ac:dyDescent="0.3">
      <c r="B19" s="86"/>
      <c r="C19" s="91"/>
      <c r="D19" s="39" t="s">
        <v>56</v>
      </c>
      <c r="E19" s="27">
        <f>IF(F19=0,0,ROUND(F19/G19*100,1))</f>
        <v>7.9</v>
      </c>
      <c r="F19" s="29">
        <v>69150172</v>
      </c>
      <c r="G19" s="29">
        <v>871152419</v>
      </c>
      <c r="H19" s="23"/>
    </row>
    <row r="20" spans="2:8" ht="30" customHeight="1" x14ac:dyDescent="0.3">
      <c r="F20" s="2"/>
      <c r="G20" s="2"/>
      <c r="H20" s="2"/>
    </row>
    <row r="21" spans="2:8" ht="35.1" customHeight="1" x14ac:dyDescent="0.3">
      <c r="B21" s="30" t="s">
        <v>9</v>
      </c>
      <c r="C21" s="30"/>
      <c r="D21" s="92" t="s">
        <v>19</v>
      </c>
      <c r="E21" s="92"/>
      <c r="F21" s="92"/>
      <c r="G21" s="92"/>
      <c r="H21" s="2"/>
    </row>
    <row r="22" spans="2:8" ht="35.1" customHeight="1" x14ac:dyDescent="0.25">
      <c r="B22" s="30" t="s">
        <v>10</v>
      </c>
      <c r="C22" s="30"/>
      <c r="D22" s="92" t="s">
        <v>20</v>
      </c>
      <c r="E22" s="92"/>
      <c r="F22" s="92"/>
      <c r="G22" s="92"/>
      <c r="H22" s="31"/>
    </row>
    <row r="23" spans="2:8" ht="35.1" customHeight="1" x14ac:dyDescent="0.25">
      <c r="B23" s="92" t="s">
        <v>21</v>
      </c>
      <c r="C23" s="92"/>
      <c r="D23" s="92"/>
      <c r="E23" s="92"/>
      <c r="F23" s="92"/>
      <c r="G23" s="92"/>
    </row>
    <row r="24" spans="2:8" ht="35.1" customHeight="1" x14ac:dyDescent="0.25">
      <c r="B24" s="92" t="s">
        <v>22</v>
      </c>
      <c r="C24" s="92"/>
      <c r="D24" s="92"/>
      <c r="E24" s="92"/>
      <c r="F24" s="92"/>
      <c r="G24" s="92"/>
    </row>
    <row r="25" spans="2:8" ht="35.1" customHeight="1" x14ac:dyDescent="0.25">
      <c r="B25" s="92" t="s">
        <v>23</v>
      </c>
      <c r="C25" s="92"/>
      <c r="D25" s="92"/>
      <c r="E25" s="92"/>
      <c r="F25" s="92"/>
      <c r="G25" s="92"/>
    </row>
    <row r="26" spans="2:8" ht="35.1" customHeight="1" x14ac:dyDescent="0.25">
      <c r="B26" s="92" t="s">
        <v>24</v>
      </c>
      <c r="C26" s="92"/>
      <c r="D26" s="92"/>
      <c r="E26" s="92"/>
      <c r="F26" s="92"/>
      <c r="G26" s="92"/>
    </row>
    <row r="27" spans="2:8" ht="35.1" customHeight="1" x14ac:dyDescent="0.25">
      <c r="B27" s="93"/>
      <c r="C27" s="92"/>
      <c r="D27" s="92"/>
      <c r="E27" s="92"/>
      <c r="F27" s="92"/>
      <c r="G27" s="53"/>
    </row>
    <row r="28" spans="2:8" ht="23.25" customHeight="1" thickBot="1" x14ac:dyDescent="0.3"/>
    <row r="29" spans="2:8" ht="75.75" customHeight="1" x14ac:dyDescent="0.25">
      <c r="D29" s="81" t="str">
        <f>E14</f>
        <v>INDICADOR</v>
      </c>
      <c r="E29" s="82"/>
      <c r="F29" s="81" t="s">
        <v>29</v>
      </c>
      <c r="G29" s="82"/>
    </row>
    <row r="30" spans="2:8" ht="90.75" customHeight="1" x14ac:dyDescent="0.25">
      <c r="D30" s="120" t="str">
        <f>E15</f>
        <v>Porcentaje del presupuesto federal institucional destinado a investigación científica y desarrollo tecnológico para la salud
FÓRMULA: VARIABLE1 / VARIABLE 2 X 100</v>
      </c>
      <c r="E30" s="121"/>
      <c r="F30" s="116" t="s">
        <v>62</v>
      </c>
      <c r="G30" s="117"/>
    </row>
    <row r="31" spans="2:8" ht="49.5" customHeight="1" x14ac:dyDescent="0.25">
      <c r="D31" s="32"/>
      <c r="E31" s="33"/>
      <c r="F31" s="116"/>
      <c r="G31" s="117"/>
    </row>
    <row r="32" spans="2:8" ht="50.1" customHeight="1" x14ac:dyDescent="0.25">
      <c r="D32" s="32"/>
      <c r="E32" s="33"/>
      <c r="F32" s="116"/>
      <c r="G32" s="117"/>
    </row>
    <row r="33" spans="4:7" ht="50.1" customHeight="1" x14ac:dyDescent="0.25">
      <c r="D33" s="32"/>
      <c r="E33" s="33"/>
      <c r="F33" s="116"/>
      <c r="G33" s="117"/>
    </row>
    <row r="34" spans="4:7" ht="50.1" customHeight="1" x14ac:dyDescent="0.25">
      <c r="D34" s="32"/>
      <c r="E34" s="33"/>
      <c r="F34" s="116"/>
      <c r="G34" s="117"/>
    </row>
    <row r="35" spans="4:7" ht="50.1" customHeight="1" x14ac:dyDescent="0.25">
      <c r="D35" s="32"/>
      <c r="E35" s="33"/>
      <c r="F35" s="116"/>
      <c r="G35" s="117"/>
    </row>
    <row r="36" spans="4:7" ht="50.1" customHeight="1" x14ac:dyDescent="0.25">
      <c r="D36" s="32"/>
      <c r="E36" s="33"/>
      <c r="F36" s="116"/>
      <c r="G36" s="117"/>
    </row>
    <row r="37" spans="4:7" ht="50.1" customHeight="1" x14ac:dyDescent="0.25">
      <c r="D37" s="32"/>
      <c r="E37" s="33"/>
      <c r="F37" s="116"/>
      <c r="G37" s="117"/>
    </row>
    <row r="38" spans="4:7" ht="50.1" customHeight="1" x14ac:dyDescent="0.25">
      <c r="D38" s="32"/>
      <c r="E38" s="33"/>
      <c r="F38" s="116"/>
      <c r="G38" s="117"/>
    </row>
    <row r="39" spans="4:7" ht="50.1" customHeight="1" x14ac:dyDescent="0.25">
      <c r="D39" s="32"/>
      <c r="E39" s="33"/>
      <c r="F39" s="116"/>
      <c r="G39" s="117"/>
    </row>
    <row r="40" spans="4:7" ht="50.1" customHeight="1" x14ac:dyDescent="0.25">
      <c r="D40" s="32"/>
      <c r="E40" s="33"/>
      <c r="F40" s="116"/>
      <c r="G40" s="117"/>
    </row>
    <row r="41" spans="4:7" ht="50.1" customHeight="1" x14ac:dyDescent="0.25">
      <c r="D41" s="32"/>
      <c r="E41" s="33"/>
      <c r="F41" s="116"/>
      <c r="G41" s="117"/>
    </row>
    <row r="42" spans="4:7" ht="50.1" customHeight="1" x14ac:dyDescent="0.25">
      <c r="D42" s="32"/>
      <c r="E42" s="33"/>
      <c r="F42" s="116"/>
      <c r="G42" s="117"/>
    </row>
    <row r="43" spans="4:7" ht="50.1" customHeight="1" thickBot="1" x14ac:dyDescent="0.3">
      <c r="D43" s="34"/>
      <c r="E43" s="35"/>
      <c r="F43" s="118"/>
      <c r="G43" s="119"/>
    </row>
    <row r="44" spans="4:7" ht="33" customHeight="1" thickBot="1" x14ac:dyDescent="0.3"/>
    <row r="45" spans="4:7" ht="63" customHeight="1" x14ac:dyDescent="0.5">
      <c r="D45" s="102" t="str">
        <f>F14</f>
        <v xml:space="preserve">VARIABLE 1 </v>
      </c>
      <c r="E45" s="103"/>
      <c r="F45" s="102" t="str">
        <f>G14</f>
        <v>VARIABLE 2</v>
      </c>
      <c r="G45" s="103"/>
    </row>
    <row r="46" spans="4:7" ht="70.5" customHeight="1" x14ac:dyDescent="0.25">
      <c r="D46" s="96" t="str">
        <f>F15</f>
        <v>Presupuesto federal institucional destinado a investigación científica y desarrollo tecnológico para la salud en el año actual</v>
      </c>
      <c r="E46" s="97"/>
      <c r="F46" s="96" t="str">
        <f>G15</f>
        <v>Presupuesto federal total institucional en el año actual</v>
      </c>
      <c r="G46" s="97"/>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thickBot="1" x14ac:dyDescent="0.3">
      <c r="D56" s="34"/>
      <c r="E56" s="35"/>
      <c r="F56" s="34"/>
      <c r="G56" s="35"/>
    </row>
  </sheetData>
  <sheetProtection selectLockedCells="1"/>
  <dataConsolidate/>
  <mergeCells count="25">
    <mergeCell ref="D30:E30"/>
    <mergeCell ref="F30:G43"/>
    <mergeCell ref="D45:E45"/>
    <mergeCell ref="F45:G45"/>
    <mergeCell ref="D46:E46"/>
    <mergeCell ref="F46:G46"/>
    <mergeCell ref="D29:E29"/>
    <mergeCell ref="F29:G29"/>
    <mergeCell ref="G13:H13"/>
    <mergeCell ref="B14:B19"/>
    <mergeCell ref="C14:D14"/>
    <mergeCell ref="C17:C19"/>
    <mergeCell ref="D21:G21"/>
    <mergeCell ref="D22:G22"/>
    <mergeCell ref="B23:G23"/>
    <mergeCell ref="B24:G24"/>
    <mergeCell ref="B25:G25"/>
    <mergeCell ref="B26:G26"/>
    <mergeCell ref="B27:F27"/>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H63"/>
  <sheetViews>
    <sheetView tabSelected="1" topLeftCell="A18" zoomScale="40" zoomScaleNormal="40" zoomScaleSheetLayoutView="40" zoomScalePageLayoutView="40" workbookViewId="0">
      <selection activeCell="M45" sqref="M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6" t="s">
        <v>55</v>
      </c>
      <c r="F3" s="106"/>
      <c r="G3" s="7"/>
      <c r="H3" s="7"/>
    </row>
    <row r="4" spans="2:8" ht="60.75" customHeight="1" x14ac:dyDescent="0.35">
      <c r="B4" s="4"/>
      <c r="C4" s="4"/>
      <c r="D4" s="4"/>
      <c r="E4" s="78" t="s">
        <v>28</v>
      </c>
      <c r="F4" s="78"/>
    </row>
    <row r="5" spans="2:8" ht="26.25" x14ac:dyDescent="0.4">
      <c r="E5" s="107"/>
      <c r="F5" s="107"/>
      <c r="G5" s="8"/>
      <c r="H5" s="8"/>
    </row>
    <row r="6" spans="2:8" ht="29.25" customHeight="1" x14ac:dyDescent="0.35">
      <c r="D6" s="9"/>
      <c r="E6" s="106" t="s">
        <v>3</v>
      </c>
      <c r="F6" s="106"/>
      <c r="G6" s="9"/>
      <c r="H6" s="9"/>
    </row>
    <row r="7" spans="2:8" ht="36" customHeight="1" x14ac:dyDescent="0.25"/>
    <row r="8" spans="2:8" ht="23.25" x14ac:dyDescent="0.35">
      <c r="B8" s="80" t="s">
        <v>32</v>
      </c>
      <c r="C8" s="80"/>
      <c r="D8" s="80"/>
      <c r="E8" s="10"/>
    </row>
    <row r="9" spans="2:8" ht="20.25" x14ac:dyDescent="0.3">
      <c r="B9" s="11"/>
      <c r="C9" s="11"/>
      <c r="E9" s="12"/>
    </row>
    <row r="10" spans="2:8" ht="23.25" x14ac:dyDescent="0.35">
      <c r="B10" s="51" t="s">
        <v>33</v>
      </c>
      <c r="C10" s="51"/>
      <c r="D10" s="51"/>
      <c r="E10" s="13"/>
      <c r="G10" s="14"/>
      <c r="H10" s="14"/>
    </row>
    <row r="11" spans="2:8" x14ac:dyDescent="0.25">
      <c r="D11" s="15"/>
    </row>
    <row r="13" spans="2:8" ht="21" thickBot="1" x14ac:dyDescent="0.35">
      <c r="D13" s="16"/>
      <c r="E13" s="11"/>
      <c r="G13" s="83"/>
      <c r="H13" s="83"/>
    </row>
    <row r="14" spans="2:8" s="21" customFormat="1" ht="60.75" customHeight="1" x14ac:dyDescent="0.25">
      <c r="B14" s="84">
        <v>11</v>
      </c>
      <c r="C14" s="87" t="s">
        <v>4</v>
      </c>
      <c r="D14" s="88"/>
      <c r="E14" s="17" t="s">
        <v>5</v>
      </c>
      <c r="F14" s="18" t="s">
        <v>6</v>
      </c>
      <c r="G14" s="19" t="s">
        <v>7</v>
      </c>
      <c r="H14" s="20"/>
    </row>
    <row r="15" spans="2:8" ht="102.75" customHeight="1" x14ac:dyDescent="0.25">
      <c r="B15" s="85"/>
      <c r="C15" s="114" t="s">
        <v>8</v>
      </c>
      <c r="D15" s="115"/>
      <c r="E15" s="59" t="s">
        <v>27</v>
      </c>
      <c r="F15" s="37" t="s">
        <v>45</v>
      </c>
      <c r="G15" s="71" t="s">
        <v>46</v>
      </c>
      <c r="H15" s="23"/>
    </row>
    <row r="16" spans="2:8" ht="69.95" customHeight="1" x14ac:dyDescent="0.25">
      <c r="B16" s="85"/>
      <c r="C16" s="44" t="s">
        <v>9</v>
      </c>
      <c r="D16" s="45" t="s">
        <v>14</v>
      </c>
      <c r="E16" s="46">
        <f>IF(G16=0,0,ROUND(F16/G16*100,1))</f>
        <v>97.8</v>
      </c>
      <c r="F16" s="47">
        <v>1198</v>
      </c>
      <c r="G16" s="48">
        <v>1225</v>
      </c>
      <c r="H16" s="23"/>
    </row>
    <row r="17" spans="2:8" ht="69.95" customHeight="1" x14ac:dyDescent="0.25">
      <c r="B17" s="85"/>
      <c r="C17" s="90" t="s">
        <v>10</v>
      </c>
      <c r="D17" s="49" t="s">
        <v>14</v>
      </c>
      <c r="E17" s="24">
        <f t="shared" ref="E17:E26" si="0">IF(G17=0,0,ROUND(F17/G17*100,1))</f>
        <v>100</v>
      </c>
      <c r="F17" s="25">
        <v>78</v>
      </c>
      <c r="G17" s="26">
        <v>78</v>
      </c>
      <c r="H17" s="23"/>
    </row>
    <row r="18" spans="2:8" ht="69.95" customHeight="1" x14ac:dyDescent="0.25">
      <c r="B18" s="85"/>
      <c r="C18" s="90"/>
      <c r="D18" s="38" t="s">
        <v>15</v>
      </c>
      <c r="E18" s="24">
        <f t="shared" si="0"/>
        <v>100</v>
      </c>
      <c r="F18" s="25">
        <v>78</v>
      </c>
      <c r="G18" s="26">
        <v>78</v>
      </c>
      <c r="H18" s="23"/>
    </row>
    <row r="19" spans="2:8" ht="69.95" customHeight="1" x14ac:dyDescent="0.25">
      <c r="B19" s="85"/>
      <c r="C19" s="90"/>
      <c r="D19" s="38" t="s">
        <v>16</v>
      </c>
      <c r="E19" s="24">
        <f t="shared" si="0"/>
        <v>98.8</v>
      </c>
      <c r="F19" s="25">
        <v>79</v>
      </c>
      <c r="G19" s="26">
        <v>80</v>
      </c>
      <c r="H19" s="23"/>
    </row>
    <row r="20" spans="2:8" ht="69.95" customHeight="1" x14ac:dyDescent="0.25">
      <c r="B20" s="85"/>
      <c r="C20" s="90"/>
      <c r="D20" s="38" t="s">
        <v>17</v>
      </c>
      <c r="E20" s="24">
        <f t="shared" si="0"/>
        <v>100</v>
      </c>
      <c r="F20" s="25">
        <v>80</v>
      </c>
      <c r="G20" s="26">
        <v>80</v>
      </c>
      <c r="H20" s="23"/>
    </row>
    <row r="21" spans="2:8" ht="69.95" customHeight="1" thickBot="1" x14ac:dyDescent="0.3">
      <c r="B21" s="85"/>
      <c r="C21" s="90"/>
      <c r="D21" s="39" t="s">
        <v>18</v>
      </c>
      <c r="E21" s="27">
        <f t="shared" ref="E21:E25" si="1">IF(G21=0,0,ROUND(F21/G21*100,1))</f>
        <v>97.5</v>
      </c>
      <c r="F21" s="28">
        <v>78</v>
      </c>
      <c r="G21" s="29">
        <v>80</v>
      </c>
      <c r="H21" s="23"/>
    </row>
    <row r="22" spans="2:8" ht="69.95" customHeight="1" thickBot="1" x14ac:dyDescent="0.3">
      <c r="B22" s="85"/>
      <c r="C22" s="90"/>
      <c r="D22" s="39" t="s">
        <v>36</v>
      </c>
      <c r="E22" s="27">
        <f t="shared" si="1"/>
        <v>98.8</v>
      </c>
      <c r="F22" s="28">
        <v>79</v>
      </c>
      <c r="G22" s="29">
        <v>80</v>
      </c>
      <c r="H22" s="23"/>
    </row>
    <row r="23" spans="2:8" ht="69.95" customHeight="1" thickBot="1" x14ac:dyDescent="0.3">
      <c r="B23" s="85"/>
      <c r="C23" s="90"/>
      <c r="D23" s="39" t="s">
        <v>37</v>
      </c>
      <c r="E23" s="27">
        <f t="shared" si="1"/>
        <v>97.5</v>
      </c>
      <c r="F23" s="28">
        <v>78</v>
      </c>
      <c r="G23" s="29">
        <v>80</v>
      </c>
      <c r="H23" s="23"/>
    </row>
    <row r="24" spans="2:8" ht="69.95" customHeight="1" thickBot="1" x14ac:dyDescent="0.3">
      <c r="B24" s="85"/>
      <c r="C24" s="90"/>
      <c r="D24" s="39" t="s">
        <v>38</v>
      </c>
      <c r="E24" s="27">
        <f t="shared" si="1"/>
        <v>98.8</v>
      </c>
      <c r="F24" s="28">
        <v>79</v>
      </c>
      <c r="G24" s="29">
        <v>80</v>
      </c>
      <c r="H24" s="23"/>
    </row>
    <row r="25" spans="2:8" ht="69.95" customHeight="1" thickBot="1" x14ac:dyDescent="0.3">
      <c r="B25" s="85"/>
      <c r="C25" s="90"/>
      <c r="D25" s="39" t="s">
        <v>47</v>
      </c>
      <c r="E25" s="27">
        <f t="shared" si="1"/>
        <v>98.8</v>
      </c>
      <c r="F25" s="28">
        <v>79</v>
      </c>
      <c r="G25" s="29">
        <v>80</v>
      </c>
      <c r="H25" s="23"/>
    </row>
    <row r="26" spans="2:8" ht="69.95" customHeight="1" thickBot="1" x14ac:dyDescent="0.3">
      <c r="B26" s="86"/>
      <c r="C26" s="91"/>
      <c r="D26" s="39" t="s">
        <v>56</v>
      </c>
      <c r="E26" s="27">
        <f t="shared" si="0"/>
        <v>98.8</v>
      </c>
      <c r="F26" s="28">
        <v>79</v>
      </c>
      <c r="G26" s="29">
        <v>80</v>
      </c>
      <c r="H26" s="23"/>
    </row>
    <row r="27" spans="2:8" ht="30" customHeight="1" x14ac:dyDescent="0.3">
      <c r="F27" s="2"/>
      <c r="G27" s="2"/>
      <c r="H27" s="2"/>
    </row>
    <row r="28" spans="2:8" ht="35.1" customHeight="1" x14ac:dyDescent="0.3">
      <c r="B28" s="30" t="s">
        <v>9</v>
      </c>
      <c r="C28" s="30"/>
      <c r="D28" s="92" t="s">
        <v>19</v>
      </c>
      <c r="E28" s="92"/>
      <c r="F28" s="92"/>
      <c r="G28" s="92"/>
      <c r="H28" s="2"/>
    </row>
    <row r="29" spans="2:8" ht="35.1" customHeight="1" x14ac:dyDescent="0.25">
      <c r="B29" s="30" t="s">
        <v>10</v>
      </c>
      <c r="C29" s="30"/>
      <c r="D29" s="92" t="s">
        <v>20</v>
      </c>
      <c r="E29" s="92"/>
      <c r="F29" s="92"/>
      <c r="G29" s="92"/>
      <c r="H29" s="31"/>
    </row>
    <row r="30" spans="2:8" ht="35.1" customHeight="1" x14ac:dyDescent="0.25">
      <c r="B30" s="92" t="s">
        <v>21</v>
      </c>
      <c r="C30" s="92"/>
      <c r="D30" s="92"/>
      <c r="E30" s="92"/>
      <c r="F30" s="92"/>
      <c r="G30" s="92"/>
    </row>
    <row r="31" spans="2:8" ht="35.1" customHeight="1" x14ac:dyDescent="0.25">
      <c r="B31" s="92" t="s">
        <v>22</v>
      </c>
      <c r="C31" s="92"/>
      <c r="D31" s="92"/>
      <c r="E31" s="92"/>
      <c r="F31" s="92"/>
      <c r="G31" s="92"/>
    </row>
    <row r="32" spans="2:8" ht="35.1" customHeight="1" x14ac:dyDescent="0.25">
      <c r="B32" s="92" t="s">
        <v>23</v>
      </c>
      <c r="C32" s="92"/>
      <c r="D32" s="92"/>
      <c r="E32" s="92"/>
      <c r="F32" s="92"/>
      <c r="G32" s="92"/>
    </row>
    <row r="33" spans="2:7" ht="35.1" customHeight="1" x14ac:dyDescent="0.25">
      <c r="B33" s="92" t="s">
        <v>24</v>
      </c>
      <c r="C33" s="92"/>
      <c r="D33" s="92"/>
      <c r="E33" s="92"/>
      <c r="F33" s="92"/>
      <c r="G33" s="92"/>
    </row>
    <row r="34" spans="2:7" ht="35.1" customHeight="1" x14ac:dyDescent="0.25">
      <c r="B34" s="93"/>
      <c r="C34" s="93"/>
      <c r="D34" s="93"/>
      <c r="E34" s="93"/>
      <c r="F34" s="93"/>
      <c r="G34" s="93"/>
    </row>
    <row r="35" spans="2:7" ht="28.5" customHeight="1" thickBot="1" x14ac:dyDescent="0.3"/>
    <row r="36" spans="2:7" ht="75.75" customHeight="1" x14ac:dyDescent="0.25">
      <c r="D36" s="112" t="str">
        <f>E14</f>
        <v>INDICADOR</v>
      </c>
      <c r="E36" s="113"/>
      <c r="F36" s="81" t="s">
        <v>29</v>
      </c>
      <c r="G36" s="82"/>
    </row>
    <row r="37" spans="2:7" ht="64.5" customHeight="1" x14ac:dyDescent="0.25">
      <c r="D37" s="123" t="str">
        <f>+E15</f>
        <v>Porcentaje de ocupación de plazas de investigador
FÓRMULA: VARIABLE1 / VARIABLE2 X 100</v>
      </c>
      <c r="E37" s="124"/>
      <c r="F37" s="130" t="s">
        <v>63</v>
      </c>
      <c r="G37" s="126"/>
    </row>
    <row r="38" spans="2:7" ht="49.5" customHeight="1" x14ac:dyDescent="0.25">
      <c r="D38" s="32"/>
      <c r="E38" s="33"/>
      <c r="F38" s="125"/>
      <c r="G38" s="126"/>
    </row>
    <row r="39" spans="2:7" ht="50.1" customHeight="1" x14ac:dyDescent="0.25">
      <c r="D39" s="32"/>
      <c r="E39" s="33"/>
      <c r="F39" s="125"/>
      <c r="G39" s="126"/>
    </row>
    <row r="40" spans="2:7" ht="50.1" customHeight="1" x14ac:dyDescent="0.25">
      <c r="D40" s="32"/>
      <c r="E40" s="33"/>
      <c r="F40" s="125"/>
      <c r="G40" s="126"/>
    </row>
    <row r="41" spans="2:7" ht="50.1" customHeight="1" x14ac:dyDescent="0.25">
      <c r="D41" s="32"/>
      <c r="E41" s="33"/>
      <c r="F41" s="125"/>
      <c r="G41" s="126"/>
    </row>
    <row r="42" spans="2:7" ht="50.1" customHeight="1" x14ac:dyDescent="0.25">
      <c r="D42" s="32"/>
      <c r="E42" s="33"/>
      <c r="F42" s="125"/>
      <c r="G42" s="126"/>
    </row>
    <row r="43" spans="2:7" ht="50.1" customHeight="1" x14ac:dyDescent="0.25">
      <c r="D43" s="32"/>
      <c r="E43" s="33"/>
      <c r="F43" s="125"/>
      <c r="G43" s="126"/>
    </row>
    <row r="44" spans="2:7" ht="50.1" customHeight="1" x14ac:dyDescent="0.25">
      <c r="D44" s="32"/>
      <c r="E44" s="33"/>
      <c r="F44" s="125"/>
      <c r="G44" s="126"/>
    </row>
    <row r="45" spans="2:7" ht="50.1" customHeight="1" x14ac:dyDescent="0.25">
      <c r="D45" s="32"/>
      <c r="E45" s="33"/>
      <c r="F45" s="125"/>
      <c r="G45" s="126"/>
    </row>
    <row r="46" spans="2:7" ht="50.1" customHeight="1" x14ac:dyDescent="0.25">
      <c r="D46" s="32"/>
      <c r="E46" s="33"/>
      <c r="F46" s="125"/>
      <c r="G46" s="126"/>
    </row>
    <row r="47" spans="2:7" ht="50.1" customHeight="1" x14ac:dyDescent="0.25">
      <c r="D47" s="32"/>
      <c r="E47" s="33"/>
      <c r="F47" s="125"/>
      <c r="G47" s="126"/>
    </row>
    <row r="48" spans="2:7" ht="50.1" customHeight="1" x14ac:dyDescent="0.25">
      <c r="D48" s="32"/>
      <c r="E48" s="33"/>
      <c r="F48" s="125"/>
      <c r="G48" s="126"/>
    </row>
    <row r="49" spans="4:7" ht="50.1" customHeight="1" x14ac:dyDescent="0.25">
      <c r="D49" s="32"/>
      <c r="E49" s="33"/>
      <c r="F49" s="125"/>
      <c r="G49" s="126"/>
    </row>
    <row r="50" spans="4:7" ht="50.1" customHeight="1" thickBot="1" x14ac:dyDescent="0.3">
      <c r="D50" s="34"/>
      <c r="E50" s="35"/>
      <c r="F50" s="127"/>
      <c r="G50" s="128"/>
    </row>
    <row r="51" spans="4:7" ht="33" customHeight="1" thickBot="1" x14ac:dyDescent="0.3"/>
    <row r="52" spans="4:7" ht="50.1" customHeight="1" x14ac:dyDescent="0.5">
      <c r="D52" s="102" t="str">
        <f>F14</f>
        <v xml:space="preserve">VARIABLE 1 </v>
      </c>
      <c r="E52" s="103"/>
      <c r="F52" s="102" t="str">
        <f>G14</f>
        <v>VARIABLE 2</v>
      </c>
      <c r="G52" s="103"/>
    </row>
    <row r="53" spans="4:7" ht="70.5" customHeight="1" x14ac:dyDescent="0.25">
      <c r="D53" s="96" t="str">
        <f>+F15</f>
        <v>Plazas de investigador ocupadas en el año actual</v>
      </c>
      <c r="E53" s="97"/>
      <c r="F53" s="96" t="str">
        <f>+G15</f>
        <v>Plazas de investigador autorizadas en el año actual</v>
      </c>
      <c r="G53" s="97"/>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thickBot="1" x14ac:dyDescent="0.3">
      <c r="D63" s="34"/>
      <c r="E63" s="35"/>
      <c r="F63" s="34"/>
      <c r="G63" s="35"/>
    </row>
  </sheetData>
  <sheetProtection selectLockedCells="1"/>
  <dataConsolidate/>
  <mergeCells count="25">
    <mergeCell ref="D37:E37"/>
    <mergeCell ref="F37:G50"/>
    <mergeCell ref="D52:E52"/>
    <mergeCell ref="F52:G52"/>
    <mergeCell ref="D53:E53"/>
    <mergeCell ref="F53:G53"/>
    <mergeCell ref="D36:E36"/>
    <mergeCell ref="F36:G36"/>
    <mergeCell ref="G13:H13"/>
    <mergeCell ref="B14:B26"/>
    <mergeCell ref="C14:D14"/>
    <mergeCell ref="C17:C26"/>
    <mergeCell ref="D28:G28"/>
    <mergeCell ref="D29:G29"/>
    <mergeCell ref="B30:G30"/>
    <mergeCell ref="B31:G31"/>
    <mergeCell ref="B32:G32"/>
    <mergeCell ref="B33:G33"/>
    <mergeCell ref="B34:G34"/>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E022 IND 1_2021</vt:lpstr>
      <vt:lpstr>E022 IND 2_2021</vt:lpstr>
      <vt:lpstr>E022 IND 3_2021</vt:lpstr>
      <vt:lpstr>E022 IND 7_2021</vt:lpstr>
      <vt:lpstr>E022 IND 9_2021</vt:lpstr>
      <vt:lpstr>E022 IND 11_2021</vt:lpstr>
      <vt:lpstr>'E022 IND 1_2021'!Área_de_impresión</vt:lpstr>
      <vt:lpstr>'E022 IND 11_2021'!Área_de_impresión</vt:lpstr>
      <vt:lpstr>'E022 IND 2_2021'!Área_de_impresión</vt:lpstr>
      <vt:lpstr>'E022 IND 3_2021'!Área_de_impresión</vt:lpstr>
      <vt:lpstr>'E022 IND 7_2021'!Área_de_impresión</vt:lpstr>
      <vt:lpstr>'E022 IND 9_2021'!Área_de_impresión</vt:lpstr>
      <vt:lpstr>'E022 IND 1_2021'!Títulos_a_imprimir</vt:lpstr>
      <vt:lpstr>'E022 IND 11_2021'!Títulos_a_imprimir</vt:lpstr>
      <vt:lpstr>'E022 IND 2_2021'!Títulos_a_imprimir</vt:lpstr>
      <vt:lpstr>'E022 IND 3_2021'!Títulos_a_imprimir</vt:lpstr>
      <vt:lpstr>'E022 IND 7_2021'!Títulos_a_imprimir</vt:lpstr>
      <vt:lpstr>'E022 IND 9_2021'!Títulos_a_imprimir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2022-05-02T16:21:45Z</cp:lastPrinted>
  <dcterms:created xsi:type="dcterms:W3CDTF">2016-09-12T20:06:06Z</dcterms:created>
  <dcterms:modified xsi:type="dcterms:W3CDTF">2022-05-16T23:18:21Z</dcterms:modified>
</cp:coreProperties>
</file>