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10" windowHeight="12450" activeTab="0"/>
  </bookViews>
  <sheets>
    <sheet name="EDO.ANAL. EJERC. PRESUP.EGRESOS" sheetId="1" r:id="rId1"/>
  </sheets>
  <definedNames/>
  <calcPr fullCalcOnLoad="1"/>
</workbook>
</file>

<file path=xl/sharedStrings.xml><?xml version="1.0" encoding="utf-8"?>
<sst xmlns="http://schemas.openxmlformats.org/spreadsheetml/2006/main" count="105" uniqueCount="59">
  <si>
    <r>
      <rPr>
        <sz val="8"/>
        <color indexed="9"/>
        <rFont val="Soberana Sans"/>
        <family val="0"/>
      </rPr>
      <t>CONCEPTO</t>
    </r>
  </si>
  <si>
    <r>
      <rPr>
        <sz val="8"/>
        <color indexed="9"/>
        <rFont val="Soberana Sans"/>
        <family val="0"/>
      </rPr>
      <t>APROBADO</t>
    </r>
  </si>
  <si>
    <r>
      <rPr>
        <sz val="8"/>
        <color indexed="9"/>
        <rFont val="Soberana Sans"/>
        <family val="0"/>
      </rPr>
      <t>AMPLIACIONES / (REDUCCIONES)</t>
    </r>
  </si>
  <si>
    <r>
      <rPr>
        <sz val="8"/>
        <color indexed="9"/>
        <rFont val="Soberana Sans"/>
        <family val="0"/>
      </rPr>
      <t>MODIFICADO</t>
    </r>
  </si>
  <si>
    <r>
      <rPr>
        <sz val="8"/>
        <color indexed="9"/>
        <rFont val="Soberana Sans"/>
        <family val="0"/>
      </rPr>
      <t>DEVENGADO</t>
    </r>
  </si>
  <si>
    <r>
      <rPr>
        <sz val="8"/>
        <color indexed="9"/>
        <rFont val="Soberana Sans"/>
        <family val="0"/>
      </rPr>
      <t>PAGADO</t>
    </r>
  </si>
  <si>
    <r>
      <rPr>
        <b/>
        <sz val="7"/>
        <color indexed="8"/>
        <rFont val="Soberana Sans"/>
        <family val="0"/>
      </rPr>
      <t>Servicios personales</t>
    </r>
  </si>
  <si>
    <r>
      <rPr>
        <sz val="7"/>
        <color indexed="8"/>
        <rFont val="Soberana Sans"/>
        <family val="0"/>
      </rPr>
      <t>Remuneraciones al personal de carácter permanente</t>
    </r>
  </si>
  <si>
    <r>
      <rPr>
        <sz val="7"/>
        <color indexed="8"/>
        <rFont val="Soberana Sans"/>
        <family val="0"/>
      </rPr>
      <t>Remuneraciones al personal de carácter transitorio</t>
    </r>
  </si>
  <si>
    <r>
      <rPr>
        <sz val="7"/>
        <color indexed="8"/>
        <rFont val="Soberana Sans"/>
        <family val="0"/>
      </rPr>
      <t>Seguridad social</t>
    </r>
  </si>
  <si>
    <r>
      <rPr>
        <sz val="7"/>
        <color indexed="8"/>
        <rFont val="Soberana Sans"/>
        <family val="0"/>
      </rPr>
      <t>Otras prestaciones sociales y económicas</t>
    </r>
  </si>
  <si>
    <r>
      <rPr>
        <sz val="7"/>
        <color indexed="8"/>
        <rFont val="Soberana Sans"/>
        <family val="0"/>
      </rPr>
      <t>Previsiones</t>
    </r>
  </si>
  <si>
    <r>
      <rPr>
        <sz val="7"/>
        <color indexed="8"/>
        <rFont val="Soberana Sans"/>
        <family val="0"/>
      </rPr>
      <t>Pago de estímulos a servidores públicos</t>
    </r>
  </si>
  <si>
    <r>
      <rPr>
        <b/>
        <sz val="7"/>
        <color indexed="8"/>
        <rFont val="Soberana Sans"/>
        <family val="0"/>
      </rPr>
      <t>Materiales y suministros</t>
    </r>
  </si>
  <si>
    <r>
      <rPr>
        <sz val="7"/>
        <color indexed="8"/>
        <rFont val="Soberana Sans"/>
        <family val="0"/>
      </rPr>
      <t>Materiales de administración, emisión de documentos y artículos oficiales</t>
    </r>
  </si>
  <si>
    <r>
      <rPr>
        <sz val="7"/>
        <color indexed="8"/>
        <rFont val="Soberana Sans"/>
        <family val="0"/>
      </rPr>
      <t>Alimentos y utensilios</t>
    </r>
  </si>
  <si>
    <r>
      <rPr>
        <sz val="7"/>
        <color indexed="8"/>
        <rFont val="Soberana Sans"/>
        <family val="0"/>
      </rPr>
      <t>Materias primas y materiales de producción y comercialización</t>
    </r>
  </si>
  <si>
    <r>
      <rPr>
        <sz val="7"/>
        <color indexed="8"/>
        <rFont val="Soberana Sans"/>
        <family val="0"/>
      </rPr>
      <t>Materiales y artículos de construcción y de reparación</t>
    </r>
  </si>
  <si>
    <r>
      <rPr>
        <sz val="7"/>
        <color indexed="8"/>
        <rFont val="Soberana Sans"/>
        <family val="0"/>
      </rPr>
      <t>Productos químicos, farmacéuticos y de laboratorio</t>
    </r>
  </si>
  <si>
    <r>
      <rPr>
        <sz val="7"/>
        <color indexed="8"/>
        <rFont val="Soberana Sans"/>
        <family val="0"/>
      </rPr>
      <t>Combustibles, lubricantes y aditivos</t>
    </r>
  </si>
  <si>
    <r>
      <rPr>
        <sz val="7"/>
        <color indexed="8"/>
        <rFont val="Soberana Sans"/>
        <family val="0"/>
      </rPr>
      <t>Vestuario, blancos, prendas de protección y artículos deportivos</t>
    </r>
  </si>
  <si>
    <r>
      <rPr>
        <sz val="7"/>
        <color indexed="8"/>
        <rFont val="Soberana Sans"/>
        <family val="0"/>
      </rPr>
      <t>Herramientas, refacciones y accesorios menores</t>
    </r>
  </si>
  <si>
    <r>
      <rPr>
        <b/>
        <sz val="7"/>
        <color indexed="8"/>
        <rFont val="Soberana Sans"/>
        <family val="0"/>
      </rPr>
      <t>Servicios generales</t>
    </r>
  </si>
  <si>
    <r>
      <rPr>
        <sz val="7"/>
        <color indexed="8"/>
        <rFont val="Soberana Sans"/>
        <family val="0"/>
      </rPr>
      <t>Servicios básicos</t>
    </r>
  </si>
  <si>
    <r>
      <rPr>
        <sz val="7"/>
        <color indexed="8"/>
        <rFont val="Soberana Sans"/>
        <family val="0"/>
      </rPr>
      <t>Servicios de arrendamiento</t>
    </r>
  </si>
  <si>
    <r>
      <rPr>
        <sz val="7"/>
        <color indexed="8"/>
        <rFont val="Soberana Sans"/>
        <family val="0"/>
      </rPr>
      <t>Servicios profesionales, científicos, técnicos y otros servicios</t>
    </r>
  </si>
  <si>
    <r>
      <rPr>
        <sz val="7"/>
        <color indexed="8"/>
        <rFont val="Soberana Sans"/>
        <family val="0"/>
      </rPr>
      <t>Servicios financieros, bancarios y comerciales</t>
    </r>
  </si>
  <si>
    <r>
      <rPr>
        <sz val="7"/>
        <color indexed="8"/>
        <rFont val="Soberana Sans"/>
        <family val="0"/>
      </rPr>
      <t>Servicios de instalación, reparación, mantenimiento y conservación</t>
    </r>
  </si>
  <si>
    <r>
      <rPr>
        <sz val="7"/>
        <color indexed="8"/>
        <rFont val="Soberana Sans"/>
        <family val="0"/>
      </rPr>
      <t>Servicios de traslado y viáticos</t>
    </r>
  </si>
  <si>
    <r>
      <rPr>
        <sz val="7"/>
        <color indexed="8"/>
        <rFont val="Soberana Sans"/>
        <family val="0"/>
      </rPr>
      <t>Servicios oficiales</t>
    </r>
  </si>
  <si>
    <r>
      <rPr>
        <sz val="7"/>
        <color indexed="8"/>
        <rFont val="Soberana Sans"/>
        <family val="0"/>
      </rPr>
      <t>Otros servicios generales</t>
    </r>
  </si>
  <si>
    <r>
      <rPr>
        <b/>
        <sz val="7"/>
        <color indexed="8"/>
        <rFont val="Soberana Sans"/>
        <family val="0"/>
      </rPr>
      <t>Inversión pública</t>
    </r>
  </si>
  <si>
    <r>
      <rPr>
        <sz val="7"/>
        <color indexed="8"/>
        <rFont val="Soberana Sans"/>
        <family val="0"/>
      </rPr>
      <t>Obra pública en bienes propios</t>
    </r>
  </si>
  <si>
    <r>
      <rPr>
        <b/>
        <sz val="7"/>
        <color indexed="8"/>
        <rFont val="Soberana Sans"/>
        <family val="0"/>
      </rPr>
      <t>Total del Gasto</t>
    </r>
  </si>
  <si>
    <t xml:space="preserve"> INSTITUTO NACIONAL DE CARDIOLOGÍA IGNACIO CHÁVEZ</t>
  </si>
  <si>
    <t>Remuneraciones adicionales y especiales</t>
  </si>
  <si>
    <t>INSTITUTO NACIONAL DE CARDIOLOGÍA IGNACIO CHÁVEZ</t>
  </si>
  <si>
    <r>
      <rPr>
        <sz val="7"/>
        <color indexed="8"/>
        <rFont val="Soberana Sans"/>
        <family val="0"/>
      </rPr>
      <t>Gasto Corriente</t>
    </r>
  </si>
  <si>
    <r>
      <rPr>
        <sz val="7"/>
        <color indexed="8"/>
        <rFont val="Soberana Sans"/>
        <family val="0"/>
      </rPr>
      <t>Gasto De Capital</t>
    </r>
  </si>
  <si>
    <t xml:space="preserve">ESTADO ANALÍTICO DEL EJERCICIO DEL PRESUPUESTO DE EGRESOS EN CLASIFICACIÓN ADMINISTRATIVA </t>
  </si>
  <si>
    <r>
      <rPr>
        <sz val="7"/>
        <color indexed="8"/>
        <rFont val="Soberana Sans"/>
        <family val="0"/>
      </rPr>
      <t>Instituto Nacional de Cardiología Ignacio Chávez</t>
    </r>
  </si>
  <si>
    <r>
      <rPr>
        <b/>
        <sz val="7"/>
        <color indexed="8"/>
        <rFont val="Soberana Sans"/>
        <family val="0"/>
      </rPr>
      <t>Gobierno</t>
    </r>
  </si>
  <si>
    <r>
      <rPr>
        <sz val="7"/>
        <color indexed="8"/>
        <rFont val="Soberana Sans"/>
        <family val="0"/>
      </rPr>
      <t>Coordinación de la Política de Gobierno</t>
    </r>
  </si>
  <si>
    <r>
      <rPr>
        <b/>
        <sz val="7"/>
        <color indexed="8"/>
        <rFont val="Soberana Sans"/>
        <family val="0"/>
      </rPr>
      <t>Desarrollo Social</t>
    </r>
  </si>
  <si>
    <r>
      <rPr>
        <sz val="7"/>
        <color indexed="8"/>
        <rFont val="Soberana Sans"/>
        <family val="0"/>
      </rPr>
      <t>Salud</t>
    </r>
  </si>
  <si>
    <r>
      <rPr>
        <b/>
        <sz val="7"/>
        <color indexed="8"/>
        <rFont val="Soberana Sans"/>
        <family val="0"/>
      </rPr>
      <t>Desarrollo Económico</t>
    </r>
  </si>
  <si>
    <r>
      <rPr>
        <sz val="7"/>
        <color indexed="8"/>
        <rFont val="Soberana Sans"/>
        <family val="0"/>
      </rPr>
      <t>Ciencia, Tecnología e Innovación</t>
    </r>
  </si>
  <si>
    <t>Total del Gasto</t>
  </si>
  <si>
    <t>ESTADO ANALÍTICO DEL EJERCICIO DEL PRESUPUESTO DE EGRESOS EN CLASIFICACIÓN POR OBJETO DEL GASTO  (Capitulo y Concepto)</t>
  </si>
  <si>
    <t>ESTADO ANALÍTICO DEL EJERCICIO DEL PRESUPUESTO DE EGRESOS EN CLASIFICACIÓN FUNCIONAL   (Finalidad y Función)</t>
  </si>
  <si>
    <t>ESTADO ANALÍTICO DEL EJERCICIO DEL PRESUPUESTO DE EGRESOS EN CLASIFICACIÓN ECONÓMICA (Por Tipo de Gasto)</t>
  </si>
  <si>
    <t>AL 31 DE MARZO DE  2019</t>
  </si>
  <si>
    <t>1</t>
  </si>
  <si>
    <t>2 = (3-1)</t>
  </si>
  <si>
    <t>3</t>
  </si>
  <si>
    <t>4</t>
  </si>
  <si>
    <t>5</t>
  </si>
  <si>
    <t>6 = (3-4)</t>
  </si>
  <si>
    <t>SUBEJERCICIO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</si>
</sst>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\ "/>
  </numFmts>
  <fonts count="50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sz val="8"/>
      <color indexed="9"/>
      <name val="Soberana Sans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7"/>
      <name val="Soberana Sans"/>
      <family val="0"/>
    </font>
    <font>
      <sz val="8"/>
      <name val="Arial"/>
      <family val="2"/>
    </font>
    <font>
      <sz val="8"/>
      <color indexed="8"/>
      <name val="SansSerif"/>
      <family val="0"/>
    </font>
    <font>
      <sz val="7"/>
      <color indexed="8"/>
      <name val="SansSerif"/>
      <family val="0"/>
    </font>
    <font>
      <b/>
      <sz val="8"/>
      <name val="Arial"/>
      <family val="2"/>
    </font>
    <font>
      <b/>
      <sz val="8"/>
      <color indexed="8"/>
      <name val="Soberana Sans"/>
      <family val="0"/>
    </font>
    <font>
      <b/>
      <sz val="10"/>
      <color indexed="8"/>
      <name val="Soberana Sans"/>
      <family val="0"/>
    </font>
    <font>
      <b/>
      <sz val="8"/>
      <name val="Soberana Sans"/>
      <family val="0"/>
    </font>
    <font>
      <sz val="7"/>
      <color indexed="9"/>
      <name val="Soberana Sans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4" fontId="5" fillId="33" borderId="13" xfId="0" applyNumberFormat="1" applyFont="1" applyFill="1" applyBorder="1" applyAlignment="1" applyProtection="1">
      <alignment horizontal="right" vertical="center" wrapText="1"/>
      <protection/>
    </xf>
    <xf numFmtId="4" fontId="4" fillId="33" borderId="13" xfId="0" applyNumberFormat="1" applyFont="1" applyFill="1" applyBorder="1" applyAlignment="1" applyProtection="1">
      <alignment horizontal="right" vertical="center" wrapText="1"/>
      <protection/>
    </xf>
    <xf numFmtId="4" fontId="5" fillId="33" borderId="14" xfId="0" applyNumberFormat="1" applyFont="1" applyFill="1" applyBorder="1" applyAlignment="1" applyProtection="1">
      <alignment horizontal="right" vertical="center" wrapText="1"/>
      <protection/>
    </xf>
    <xf numFmtId="4" fontId="4" fillId="33" borderId="14" xfId="0" applyNumberFormat="1" applyFont="1" applyFill="1" applyBorder="1" applyAlignment="1" applyProtection="1">
      <alignment horizontal="right" vertical="center" wrapText="1"/>
      <protection/>
    </xf>
    <xf numFmtId="4" fontId="4" fillId="33" borderId="15" xfId="0" applyNumberFormat="1" applyFont="1" applyFill="1" applyBorder="1" applyAlignment="1" applyProtection="1">
      <alignment horizontal="right" vertical="center" wrapText="1"/>
      <protection/>
    </xf>
    <xf numFmtId="4" fontId="6" fillId="33" borderId="14" xfId="0" applyNumberFormat="1" applyFont="1" applyFill="1" applyBorder="1" applyAlignment="1" applyProtection="1">
      <alignment horizontal="right" vertical="center" wrapText="1"/>
      <protection/>
    </xf>
    <xf numFmtId="4" fontId="6" fillId="33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vertical="center"/>
    </xf>
    <xf numFmtId="4" fontId="8" fillId="33" borderId="0" xfId="0" applyNumberFormat="1" applyFont="1" applyFill="1" applyBorder="1" applyAlignment="1" applyProtection="1">
      <alignment horizontal="right" vertical="top" wrapText="1"/>
      <protection/>
    </xf>
    <xf numFmtId="4" fontId="7" fillId="0" borderId="0" xfId="0" applyNumberFormat="1" applyFont="1" applyAlignment="1">
      <alignment horizontal="right"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4" fontId="10" fillId="0" borderId="0" xfId="0" applyNumberFormat="1" applyFont="1" applyAlignment="1">
      <alignment/>
    </xf>
    <xf numFmtId="0" fontId="1" fillId="33" borderId="0" xfId="52" applyFont="1" applyFill="1" applyBorder="1" applyAlignment="1" applyProtection="1">
      <alignment horizontal="left" vertical="top" wrapText="1"/>
      <protection/>
    </xf>
    <xf numFmtId="0" fontId="0" fillId="0" borderId="0" xfId="52">
      <alignment/>
      <protection/>
    </xf>
    <xf numFmtId="0" fontId="1" fillId="33" borderId="12" xfId="52" applyFont="1" applyFill="1" applyBorder="1" applyAlignment="1" applyProtection="1">
      <alignment horizontal="left" vertical="top" wrapText="1"/>
      <protection/>
    </xf>
    <xf numFmtId="0" fontId="5" fillId="33" borderId="0" xfId="52" applyFont="1" applyFill="1" applyBorder="1" applyAlignment="1" applyProtection="1">
      <alignment horizontal="left" vertical="center" wrapText="1"/>
      <protection/>
    </xf>
    <xf numFmtId="4" fontId="13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33" borderId="14" xfId="52" applyNumberFormat="1" applyFont="1" applyFill="1" applyBorder="1" applyAlignment="1" applyProtection="1">
      <alignment horizontal="right" vertical="center" wrapText="1"/>
      <protection/>
    </xf>
    <xf numFmtId="4" fontId="5" fillId="33" borderId="13" xfId="52" applyNumberFormat="1" applyFont="1" applyFill="1" applyBorder="1" applyAlignment="1" applyProtection="1">
      <alignment horizontal="right" vertical="center" wrapText="1"/>
      <protection/>
    </xf>
    <xf numFmtId="4" fontId="4" fillId="33" borderId="10" xfId="52" applyNumberFormat="1" applyFont="1" applyFill="1" applyBorder="1" applyAlignment="1" applyProtection="1">
      <alignment horizontal="right" vertical="center" wrapText="1"/>
      <protection/>
    </xf>
    <xf numFmtId="4" fontId="11" fillId="33" borderId="10" xfId="52" applyNumberFormat="1" applyFont="1" applyFill="1" applyBorder="1" applyAlignment="1" applyProtection="1">
      <alignment horizontal="right" vertical="center" wrapText="1"/>
      <protection/>
    </xf>
    <xf numFmtId="4" fontId="4" fillId="33" borderId="14" xfId="52" applyNumberFormat="1" applyFont="1" applyFill="1" applyBorder="1" applyAlignment="1" applyProtection="1">
      <alignment horizontal="right" vertical="center" wrapText="1"/>
      <protection/>
    </xf>
    <xf numFmtId="4" fontId="13" fillId="33" borderId="10" xfId="52" applyNumberFormat="1" applyFont="1" applyFill="1" applyBorder="1" applyAlignment="1" applyProtection="1">
      <alignment horizontal="right" vertical="center" wrapText="1"/>
      <protection/>
    </xf>
    <xf numFmtId="4" fontId="11" fillId="33" borderId="16" xfId="52" applyNumberFormat="1" applyFont="1" applyFill="1" applyBorder="1" applyAlignment="1" applyProtection="1">
      <alignment horizontal="right" vertical="center" wrapText="1"/>
      <protection/>
    </xf>
    <xf numFmtId="0" fontId="1" fillId="34" borderId="17" xfId="0" applyFont="1" applyFill="1" applyBorder="1" applyAlignment="1" applyProtection="1">
      <alignment horizontal="left" vertical="top" wrapText="1"/>
      <protection/>
    </xf>
    <xf numFmtId="0" fontId="1" fillId="34" borderId="18" xfId="0" applyFont="1" applyFill="1" applyBorder="1" applyAlignment="1" applyProtection="1">
      <alignment horizontal="left" vertical="top" wrapText="1"/>
      <protection/>
    </xf>
    <xf numFmtId="0" fontId="14" fillId="34" borderId="19" xfId="0" applyFont="1" applyFill="1" applyBorder="1" applyAlignment="1" applyProtection="1">
      <alignment horizontal="center" vertical="center" wrapText="1"/>
      <protection/>
    </xf>
    <xf numFmtId="0" fontId="14" fillId="34" borderId="20" xfId="0" applyFont="1" applyFill="1" applyBorder="1" applyAlignment="1" applyProtection="1">
      <alignment horizontal="center" vertical="center" wrapText="1"/>
      <protection/>
    </xf>
    <xf numFmtId="4" fontId="15" fillId="0" borderId="0" xfId="0" applyNumberFormat="1" applyFont="1" applyAlignment="1">
      <alignment horizontal="right"/>
    </xf>
    <xf numFmtId="4" fontId="9" fillId="33" borderId="0" xfId="0" applyNumberFormat="1" applyFont="1" applyFill="1" applyBorder="1" applyAlignment="1" applyProtection="1">
      <alignment horizontal="right" vertical="top" wrapText="1"/>
      <protection/>
    </xf>
    <xf numFmtId="0" fontId="1" fillId="33" borderId="21" xfId="0" applyFont="1" applyFill="1" applyBorder="1" applyAlignment="1" applyProtection="1">
      <alignment horizontal="left" vertical="top" wrapText="1"/>
      <protection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1" fillId="33" borderId="21" xfId="52" applyFont="1" applyFill="1" applyBorder="1" applyAlignment="1" applyProtection="1">
      <alignment horizontal="left" vertical="top" wrapText="1"/>
      <protection/>
    </xf>
    <xf numFmtId="0" fontId="12" fillId="33" borderId="0" xfId="52" applyFont="1" applyFill="1" applyBorder="1" applyAlignment="1" applyProtection="1">
      <alignment horizontal="center" vertical="center" wrapText="1"/>
      <protection/>
    </xf>
    <xf numFmtId="0" fontId="11" fillId="33" borderId="0" xfId="52" applyFont="1" applyFill="1" applyBorder="1" applyAlignment="1" applyProtection="1">
      <alignment horizontal="center" vertical="center" wrapText="1"/>
      <protection/>
    </xf>
    <xf numFmtId="0" fontId="4" fillId="33" borderId="22" xfId="52" applyFont="1" applyFill="1" applyBorder="1" applyAlignment="1" applyProtection="1">
      <alignment horizontal="center" vertical="center" wrapText="1"/>
      <protection/>
    </xf>
    <xf numFmtId="0" fontId="4" fillId="33" borderId="23" xfId="52" applyFont="1" applyFill="1" applyBorder="1" applyAlignment="1" applyProtection="1">
      <alignment horizontal="center" vertical="center" wrapText="1"/>
      <protection/>
    </xf>
    <xf numFmtId="0" fontId="4" fillId="33" borderId="20" xfId="52" applyFont="1" applyFill="1" applyBorder="1" applyAlignment="1" applyProtection="1">
      <alignment horizontal="center" vertical="center" wrapText="1"/>
      <protection/>
    </xf>
    <xf numFmtId="0" fontId="5" fillId="33" borderId="16" xfId="52" applyFont="1" applyFill="1" applyBorder="1" applyAlignment="1" applyProtection="1">
      <alignment horizontal="center" vertical="center" wrapText="1"/>
      <protection/>
    </xf>
    <xf numFmtId="0" fontId="11" fillId="33" borderId="16" xfId="52" applyFont="1" applyFill="1" applyBorder="1" applyAlignment="1" applyProtection="1">
      <alignment horizontal="center" vertical="center" wrapText="1"/>
      <protection/>
    </xf>
    <xf numFmtId="0" fontId="4" fillId="33" borderId="0" xfId="52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60</xdr:row>
      <xdr:rowOff>28575</xdr:rowOff>
    </xdr:from>
    <xdr:to>
      <xdr:col>3</xdr:col>
      <xdr:colOff>285750</xdr:colOff>
      <xdr:row>63</xdr:row>
      <xdr:rowOff>66675</xdr:rowOff>
    </xdr:to>
    <xdr:pic>
      <xdr:nvPicPr>
        <xdr:cNvPr id="1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27635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50</xdr:row>
      <xdr:rowOff>19050</xdr:rowOff>
    </xdr:from>
    <xdr:to>
      <xdr:col>3</xdr:col>
      <xdr:colOff>342900</xdr:colOff>
      <xdr:row>53</xdr:row>
      <xdr:rowOff>66675</xdr:rowOff>
    </xdr:to>
    <xdr:pic>
      <xdr:nvPicPr>
        <xdr:cNvPr id="2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629900"/>
          <a:ext cx="752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37</xdr:row>
      <xdr:rowOff>47625</xdr:rowOff>
    </xdr:from>
    <xdr:to>
      <xdr:col>3</xdr:col>
      <xdr:colOff>323850</xdr:colOff>
      <xdr:row>40</xdr:row>
      <xdr:rowOff>28575</xdr:rowOff>
    </xdr:to>
    <xdr:pic>
      <xdr:nvPicPr>
        <xdr:cNvPr id="3" name="1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8067675"/>
          <a:ext cx="685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76200</xdr:rowOff>
    </xdr:from>
    <xdr:to>
      <xdr:col>3</xdr:col>
      <xdr:colOff>228600</xdr:colOff>
      <xdr:row>2</xdr:row>
      <xdr:rowOff>66675</xdr:rowOff>
    </xdr:to>
    <xdr:pic>
      <xdr:nvPicPr>
        <xdr:cNvPr id="4" name="1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620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0</xdr:row>
      <xdr:rowOff>76200</xdr:rowOff>
    </xdr:from>
    <xdr:to>
      <xdr:col>9</xdr:col>
      <xdr:colOff>847725</xdr:colOff>
      <xdr:row>1</xdr:row>
      <xdr:rowOff>266700</xdr:rowOff>
    </xdr:to>
    <xdr:pic>
      <xdr:nvPicPr>
        <xdr:cNvPr id="5" name="1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7620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37</xdr:row>
      <xdr:rowOff>28575</xdr:rowOff>
    </xdr:from>
    <xdr:to>
      <xdr:col>9</xdr:col>
      <xdr:colOff>752475</xdr:colOff>
      <xdr:row>40</xdr:row>
      <xdr:rowOff>9525</xdr:rowOff>
    </xdr:to>
    <xdr:pic>
      <xdr:nvPicPr>
        <xdr:cNvPr id="6" name="1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24825" y="8048625"/>
          <a:ext cx="600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60</xdr:row>
      <xdr:rowOff>47625</xdr:rowOff>
    </xdr:from>
    <xdr:to>
      <xdr:col>9</xdr:col>
      <xdr:colOff>838200</xdr:colOff>
      <xdr:row>63</xdr:row>
      <xdr:rowOff>76200</xdr:rowOff>
    </xdr:to>
    <xdr:pic>
      <xdr:nvPicPr>
        <xdr:cNvPr id="7" name="1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10550" y="12782550"/>
          <a:ext cx="600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50</xdr:row>
      <xdr:rowOff>76200</xdr:rowOff>
    </xdr:from>
    <xdr:to>
      <xdr:col>9</xdr:col>
      <xdr:colOff>781050</xdr:colOff>
      <xdr:row>53</xdr:row>
      <xdr:rowOff>66675</xdr:rowOff>
    </xdr:to>
    <xdr:pic>
      <xdr:nvPicPr>
        <xdr:cNvPr id="8" name="1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05775" y="106870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="120" zoomScaleNormal="120" zoomScalePageLayoutView="0" workbookViewId="0" topLeftCell="A61">
      <selection activeCell="G78" sqref="G78"/>
    </sheetView>
  </sheetViews>
  <sheetFormatPr defaultColWidth="9.140625" defaultRowHeight="12.75"/>
  <cols>
    <col min="1" max="1" width="4.140625" style="0" customWidth="1"/>
    <col min="2" max="2" width="2.57421875" style="0" customWidth="1"/>
    <col min="3" max="3" width="4.421875" style="0" customWidth="1"/>
    <col min="4" max="4" width="37.00390625" style="0" customWidth="1"/>
    <col min="5" max="9" width="14.28125" style="0" customWidth="1"/>
    <col min="10" max="10" width="13.8515625" style="0" customWidth="1"/>
    <col min="11" max="11" width="3.28125" style="0" customWidth="1"/>
    <col min="12" max="12" width="14.28125" style="16" bestFit="1" customWidth="1"/>
    <col min="13" max="13" width="11.7109375" style="16" bestFit="1" customWidth="1"/>
    <col min="14" max="14" width="11.8515625" style="16" customWidth="1"/>
    <col min="15" max="15" width="11.421875" style="16" bestFit="1" customWidth="1"/>
    <col min="16" max="16" width="12.28125" style="16" bestFit="1" customWidth="1"/>
    <col min="17" max="17" width="10.8515625" style="16" bestFit="1" customWidth="1"/>
    <col min="18" max="18" width="9.140625" style="16" customWidth="1"/>
  </cols>
  <sheetData>
    <row r="1" spans="1:18" s="7" customFormat="1" ht="31.5" customHeight="1">
      <c r="A1" s="6"/>
      <c r="B1" s="44" t="s">
        <v>34</v>
      </c>
      <c r="C1" s="44"/>
      <c r="D1" s="44"/>
      <c r="E1" s="44"/>
      <c r="F1" s="44"/>
      <c r="G1" s="44"/>
      <c r="H1" s="44"/>
      <c r="I1" s="44"/>
      <c r="J1" s="44"/>
      <c r="K1" s="6"/>
      <c r="L1" s="17"/>
      <c r="M1" s="17"/>
      <c r="N1" s="17"/>
      <c r="O1" s="17"/>
      <c r="P1" s="17"/>
      <c r="Q1" s="17"/>
      <c r="R1" s="17"/>
    </row>
    <row r="2" spans="1:11" ht="21.75" customHeight="1">
      <c r="A2" s="1"/>
      <c r="B2" s="42" t="s">
        <v>48</v>
      </c>
      <c r="C2" s="42"/>
      <c r="D2" s="42"/>
      <c r="E2" s="42"/>
      <c r="F2" s="42"/>
      <c r="G2" s="42"/>
      <c r="H2" s="42"/>
      <c r="I2" s="42"/>
      <c r="J2" s="42"/>
      <c r="K2" s="1"/>
    </row>
    <row r="3" spans="1:11" ht="12" customHeight="1">
      <c r="A3" s="1"/>
      <c r="B3" s="49" t="s">
        <v>51</v>
      </c>
      <c r="C3" s="49"/>
      <c r="D3" s="49"/>
      <c r="E3" s="49"/>
      <c r="F3" s="49"/>
      <c r="G3" s="49"/>
      <c r="H3" s="49"/>
      <c r="I3" s="49"/>
      <c r="J3" s="49"/>
      <c r="K3" s="1"/>
    </row>
    <row r="4" spans="1:11" ht="39.75" customHeight="1">
      <c r="A4" s="1"/>
      <c r="B4" s="43" t="s">
        <v>0</v>
      </c>
      <c r="C4" s="43"/>
      <c r="D4" s="43"/>
      <c r="E4" s="2" t="s">
        <v>1</v>
      </c>
      <c r="F4" s="3" t="s">
        <v>2</v>
      </c>
      <c r="G4" s="3" t="s">
        <v>3</v>
      </c>
      <c r="H4" s="3" t="s">
        <v>4</v>
      </c>
      <c r="I4" s="3" t="s">
        <v>5</v>
      </c>
      <c r="J4" s="3" t="s">
        <v>58</v>
      </c>
      <c r="K4" s="1"/>
    </row>
    <row r="5" spans="1:11" ht="16.5" customHeight="1">
      <c r="A5" s="1"/>
      <c r="B5" s="35"/>
      <c r="C5" s="36"/>
      <c r="D5" s="36"/>
      <c r="E5" s="37" t="s">
        <v>52</v>
      </c>
      <c r="F5" s="38" t="s">
        <v>53</v>
      </c>
      <c r="G5" s="38" t="s">
        <v>54</v>
      </c>
      <c r="H5" s="38" t="s">
        <v>55</v>
      </c>
      <c r="I5" s="38" t="s">
        <v>56</v>
      </c>
      <c r="J5" s="38" t="s">
        <v>57</v>
      </c>
      <c r="K5" s="1"/>
    </row>
    <row r="6" spans="1:11" ht="16.5" customHeight="1">
      <c r="A6" s="1"/>
      <c r="B6" s="4"/>
      <c r="C6" s="45" t="s">
        <v>6</v>
      </c>
      <c r="D6" s="45"/>
      <c r="E6" s="12">
        <f aca="true" t="shared" si="0" ref="E6:J6">SUM(E7:E13)</f>
        <v>835584042</v>
      </c>
      <c r="F6" s="9">
        <f t="shared" si="0"/>
        <v>204968.19999999995</v>
      </c>
      <c r="G6" s="9">
        <f t="shared" si="0"/>
        <v>835789010.1999999</v>
      </c>
      <c r="H6" s="9">
        <f t="shared" si="0"/>
        <v>4454.25</v>
      </c>
      <c r="I6" s="9">
        <f t="shared" si="0"/>
        <v>253064449.37</v>
      </c>
      <c r="J6" s="9">
        <f t="shared" si="0"/>
        <v>835784555.9499999</v>
      </c>
      <c r="K6" s="1"/>
    </row>
    <row r="7" spans="1:11" ht="16.5" customHeight="1">
      <c r="A7" s="1"/>
      <c r="B7" s="4"/>
      <c r="C7" s="20">
        <v>1100</v>
      </c>
      <c r="D7" s="5" t="s">
        <v>7</v>
      </c>
      <c r="E7" s="10">
        <v>273979607</v>
      </c>
      <c r="F7" s="8">
        <v>76665</v>
      </c>
      <c r="G7" s="8">
        <f>+E7+F7</f>
        <v>274056272</v>
      </c>
      <c r="H7" s="8">
        <v>0</v>
      </c>
      <c r="I7" s="8">
        <v>94136191</v>
      </c>
      <c r="J7" s="8">
        <f>+G7-H7</f>
        <v>274056272</v>
      </c>
      <c r="K7" s="1"/>
    </row>
    <row r="8" spans="1:11" ht="16.5" customHeight="1">
      <c r="A8" s="1"/>
      <c r="B8" s="4"/>
      <c r="C8" s="20">
        <v>1200</v>
      </c>
      <c r="D8" s="5" t="s">
        <v>8</v>
      </c>
      <c r="E8" s="10">
        <v>9258865</v>
      </c>
      <c r="F8" s="8">
        <v>0</v>
      </c>
      <c r="G8" s="8">
        <f aca="true" t="shared" si="1" ref="G8:G13">+E8+F8</f>
        <v>9258865</v>
      </c>
      <c r="H8" s="8">
        <v>0</v>
      </c>
      <c r="I8" s="8">
        <v>832133</v>
      </c>
      <c r="J8" s="8">
        <f aca="true" t="shared" si="2" ref="J8:J33">+G8-H8</f>
        <v>9258865</v>
      </c>
      <c r="K8" s="1"/>
    </row>
    <row r="9" spans="1:11" ht="16.5" customHeight="1">
      <c r="A9" s="1"/>
      <c r="B9" s="4"/>
      <c r="C9" s="20">
        <v>1300</v>
      </c>
      <c r="D9" s="21" t="s">
        <v>35</v>
      </c>
      <c r="E9" s="13">
        <v>210998805</v>
      </c>
      <c r="F9" s="14">
        <v>32072.57</v>
      </c>
      <c r="G9" s="8">
        <f t="shared" si="1"/>
        <v>211030877.57</v>
      </c>
      <c r="H9" s="8">
        <v>4454.25</v>
      </c>
      <c r="I9" s="8">
        <f>43931438.36+2029359.37</f>
        <v>45960797.73</v>
      </c>
      <c r="J9" s="8">
        <f t="shared" si="2"/>
        <v>211026423.32</v>
      </c>
      <c r="K9" s="1"/>
    </row>
    <row r="10" spans="1:11" ht="16.5" customHeight="1">
      <c r="A10" s="1"/>
      <c r="B10" s="4"/>
      <c r="C10" s="20">
        <v>1400</v>
      </c>
      <c r="D10" s="5" t="s">
        <v>9</v>
      </c>
      <c r="E10" s="10">
        <v>82360369</v>
      </c>
      <c r="F10" s="8">
        <v>21320.990000000038</v>
      </c>
      <c r="G10" s="8">
        <f t="shared" si="1"/>
        <v>82381689.99</v>
      </c>
      <c r="H10" s="8">
        <v>0</v>
      </c>
      <c r="I10" s="8">
        <v>24655795.31</v>
      </c>
      <c r="J10" s="8">
        <f t="shared" si="2"/>
        <v>82381689.99</v>
      </c>
      <c r="K10" s="1"/>
    </row>
    <row r="11" spans="1:11" ht="16.5" customHeight="1">
      <c r="A11" s="1"/>
      <c r="B11" s="4"/>
      <c r="C11" s="20">
        <v>1500</v>
      </c>
      <c r="D11" s="5" t="s">
        <v>10</v>
      </c>
      <c r="E11" s="10">
        <v>214922536</v>
      </c>
      <c r="F11" s="8">
        <v>74909.6399999999</v>
      </c>
      <c r="G11" s="8">
        <f t="shared" si="1"/>
        <v>214997445.64</v>
      </c>
      <c r="H11" s="8">
        <v>0</v>
      </c>
      <c r="I11" s="8">
        <v>77079532.33</v>
      </c>
      <c r="J11" s="8">
        <f t="shared" si="2"/>
        <v>214997445.64</v>
      </c>
      <c r="K11" s="1"/>
    </row>
    <row r="12" spans="1:11" ht="16.5" customHeight="1">
      <c r="A12" s="1"/>
      <c r="B12" s="4"/>
      <c r="C12" s="20">
        <v>1600</v>
      </c>
      <c r="D12" s="5" t="s">
        <v>11</v>
      </c>
      <c r="E12" s="10">
        <v>0</v>
      </c>
      <c r="F12" s="8">
        <v>0</v>
      </c>
      <c r="G12" s="8">
        <f t="shared" si="1"/>
        <v>0</v>
      </c>
      <c r="H12" s="8">
        <v>0</v>
      </c>
      <c r="I12" s="8">
        <v>0</v>
      </c>
      <c r="J12" s="8">
        <f t="shared" si="2"/>
        <v>0</v>
      </c>
      <c r="K12" s="1"/>
    </row>
    <row r="13" spans="1:11" ht="16.5" customHeight="1">
      <c r="A13" s="1"/>
      <c r="B13" s="4"/>
      <c r="C13" s="20">
        <v>1700</v>
      </c>
      <c r="D13" s="5" t="s">
        <v>12</v>
      </c>
      <c r="E13" s="10">
        <v>44063860</v>
      </c>
      <c r="F13" s="8">
        <v>0</v>
      </c>
      <c r="G13" s="8">
        <f t="shared" si="1"/>
        <v>44063860</v>
      </c>
      <c r="H13" s="8">
        <v>0</v>
      </c>
      <c r="I13" s="8">
        <v>10400000</v>
      </c>
      <c r="J13" s="8">
        <f t="shared" si="2"/>
        <v>44063860</v>
      </c>
      <c r="K13" s="1"/>
    </row>
    <row r="14" spans="1:11" ht="16.5" customHeight="1">
      <c r="A14" s="1"/>
      <c r="B14" s="4"/>
      <c r="C14" s="45" t="s">
        <v>13</v>
      </c>
      <c r="D14" s="45"/>
      <c r="E14" s="11">
        <f aca="true" t="shared" si="3" ref="E14:J14">SUM(E15:E22)</f>
        <v>565965906</v>
      </c>
      <c r="F14" s="11">
        <f t="shared" si="3"/>
        <v>0</v>
      </c>
      <c r="G14" s="11">
        <f t="shared" si="3"/>
        <v>565965906</v>
      </c>
      <c r="H14" s="11">
        <f t="shared" si="3"/>
        <v>53675480.6</v>
      </c>
      <c r="I14" s="11">
        <f t="shared" si="3"/>
        <v>222454745.24</v>
      </c>
      <c r="J14" s="9">
        <f t="shared" si="3"/>
        <v>512290425.4</v>
      </c>
      <c r="K14" s="1"/>
    </row>
    <row r="15" spans="1:11" ht="16.5" customHeight="1">
      <c r="A15" s="1"/>
      <c r="B15" s="4"/>
      <c r="C15" s="20">
        <v>2100</v>
      </c>
      <c r="D15" s="5" t="s">
        <v>14</v>
      </c>
      <c r="E15" s="10">
        <v>24675506</v>
      </c>
      <c r="F15" s="8">
        <v>0</v>
      </c>
      <c r="G15" s="8">
        <f>+E15+F15</f>
        <v>24675506</v>
      </c>
      <c r="H15" s="8">
        <v>777341.36</v>
      </c>
      <c r="I15" s="8">
        <v>5134419.7299999995</v>
      </c>
      <c r="J15" s="8">
        <f t="shared" si="2"/>
        <v>23898164.64</v>
      </c>
      <c r="K15" s="1"/>
    </row>
    <row r="16" spans="1:11" ht="16.5" customHeight="1">
      <c r="A16" s="1"/>
      <c r="B16" s="4"/>
      <c r="C16" s="20">
        <v>2200</v>
      </c>
      <c r="D16" s="5" t="s">
        <v>15</v>
      </c>
      <c r="E16" s="13">
        <v>58571004</v>
      </c>
      <c r="F16" s="8">
        <v>0</v>
      </c>
      <c r="G16" s="8">
        <f aca="true" t="shared" si="4" ref="G16:G22">+E16+F16</f>
        <v>58571004</v>
      </c>
      <c r="H16" s="8">
        <v>6490619.54</v>
      </c>
      <c r="I16" s="8">
        <v>14549680.37</v>
      </c>
      <c r="J16" s="8">
        <f t="shared" si="2"/>
        <v>52080384.46</v>
      </c>
      <c r="K16" s="1"/>
    </row>
    <row r="17" spans="1:11" ht="16.5" customHeight="1">
      <c r="A17" s="1"/>
      <c r="B17" s="4"/>
      <c r="C17" s="20">
        <v>2300</v>
      </c>
      <c r="D17" s="5" t="s">
        <v>16</v>
      </c>
      <c r="E17" s="13">
        <v>0</v>
      </c>
      <c r="F17" s="8">
        <v>0</v>
      </c>
      <c r="G17" s="8">
        <f t="shared" si="4"/>
        <v>0</v>
      </c>
      <c r="H17" s="8">
        <v>0</v>
      </c>
      <c r="I17" s="8">
        <v>0</v>
      </c>
      <c r="J17" s="8">
        <f t="shared" si="2"/>
        <v>0</v>
      </c>
      <c r="K17" s="1"/>
    </row>
    <row r="18" spans="1:15" ht="16.5" customHeight="1">
      <c r="A18" s="1"/>
      <c r="B18" s="4"/>
      <c r="C18" s="20">
        <v>2400</v>
      </c>
      <c r="D18" s="5" t="s">
        <v>17</v>
      </c>
      <c r="E18" s="10">
        <v>8915627</v>
      </c>
      <c r="F18" s="8">
        <v>0</v>
      </c>
      <c r="G18" s="8">
        <f t="shared" si="4"/>
        <v>8915627</v>
      </c>
      <c r="H18" s="8">
        <v>307274.35</v>
      </c>
      <c r="I18" s="8">
        <v>1168717.8299999998</v>
      </c>
      <c r="J18" s="8">
        <f t="shared" si="2"/>
        <v>8608352.65</v>
      </c>
      <c r="K18" s="1"/>
      <c r="N18" s="22"/>
      <c r="O18" s="22"/>
    </row>
    <row r="19" spans="1:11" ht="16.5" customHeight="1">
      <c r="A19" s="1"/>
      <c r="B19" s="4"/>
      <c r="C19" s="20">
        <v>2500</v>
      </c>
      <c r="D19" s="5" t="s">
        <v>18</v>
      </c>
      <c r="E19" s="10">
        <v>437269719</v>
      </c>
      <c r="F19" s="8">
        <v>0</v>
      </c>
      <c r="G19" s="8">
        <f t="shared" si="4"/>
        <v>437269719</v>
      </c>
      <c r="H19" s="8">
        <v>45514265.980000004</v>
      </c>
      <c r="I19" s="8">
        <v>192469822.51</v>
      </c>
      <c r="J19" s="8">
        <f t="shared" si="2"/>
        <v>391755453.02</v>
      </c>
      <c r="K19" s="1"/>
    </row>
    <row r="20" spans="1:11" ht="16.5" customHeight="1">
      <c r="A20" s="1"/>
      <c r="B20" s="4"/>
      <c r="C20" s="20">
        <v>2600</v>
      </c>
      <c r="D20" s="5" t="s">
        <v>19</v>
      </c>
      <c r="E20" s="10">
        <v>422492</v>
      </c>
      <c r="F20" s="8">
        <v>0</v>
      </c>
      <c r="G20" s="8">
        <f t="shared" si="4"/>
        <v>422492</v>
      </c>
      <c r="H20" s="8">
        <v>0</v>
      </c>
      <c r="I20" s="8">
        <v>68534.08</v>
      </c>
      <c r="J20" s="8">
        <f t="shared" si="2"/>
        <v>422492</v>
      </c>
      <c r="K20" s="1"/>
    </row>
    <row r="21" spans="1:11" ht="16.5" customHeight="1">
      <c r="A21" s="1"/>
      <c r="B21" s="4"/>
      <c r="C21" s="20">
        <v>2700</v>
      </c>
      <c r="D21" s="5" t="s">
        <v>20</v>
      </c>
      <c r="E21" s="10">
        <v>24036939</v>
      </c>
      <c r="F21" s="8">
        <v>0</v>
      </c>
      <c r="G21" s="8">
        <f t="shared" si="4"/>
        <v>24036939</v>
      </c>
      <c r="H21" s="8">
        <v>493206.82</v>
      </c>
      <c r="I21" s="8">
        <v>8204644.5600000005</v>
      </c>
      <c r="J21" s="8">
        <f t="shared" si="2"/>
        <v>23543732.18</v>
      </c>
      <c r="K21" s="1"/>
    </row>
    <row r="22" spans="1:11" ht="16.5" customHeight="1">
      <c r="A22" s="1"/>
      <c r="B22" s="4"/>
      <c r="C22" s="20">
        <v>2900</v>
      </c>
      <c r="D22" s="5" t="s">
        <v>21</v>
      </c>
      <c r="E22" s="10">
        <v>12074619</v>
      </c>
      <c r="F22" s="8">
        <v>0</v>
      </c>
      <c r="G22" s="8">
        <f t="shared" si="4"/>
        <v>12074619</v>
      </c>
      <c r="H22" s="8">
        <v>92772.55</v>
      </c>
      <c r="I22" s="8">
        <v>858926.1599999999</v>
      </c>
      <c r="J22" s="8">
        <f t="shared" si="2"/>
        <v>11981846.45</v>
      </c>
      <c r="K22" s="1"/>
    </row>
    <row r="23" spans="1:11" ht="16.5" customHeight="1">
      <c r="A23" s="1"/>
      <c r="B23" s="4"/>
      <c r="C23" s="45" t="s">
        <v>22</v>
      </c>
      <c r="D23" s="45"/>
      <c r="E23" s="11">
        <f aca="true" t="shared" si="5" ref="E23:J23">SUM(E24:E31)</f>
        <v>223274088</v>
      </c>
      <c r="F23" s="11">
        <f t="shared" si="5"/>
        <v>0</v>
      </c>
      <c r="G23" s="11">
        <f t="shared" si="5"/>
        <v>223274088</v>
      </c>
      <c r="H23" s="11">
        <f t="shared" si="5"/>
        <v>5628475.619999999</v>
      </c>
      <c r="I23" s="11">
        <f t="shared" si="5"/>
        <v>42232962.19</v>
      </c>
      <c r="J23" s="9">
        <f t="shared" si="5"/>
        <v>217645612.38</v>
      </c>
      <c r="K23" s="1"/>
    </row>
    <row r="24" spans="1:11" ht="16.5" customHeight="1">
      <c r="A24" s="1"/>
      <c r="B24" s="4"/>
      <c r="C24" s="20">
        <v>3100</v>
      </c>
      <c r="D24" s="5" t="s">
        <v>23</v>
      </c>
      <c r="E24" s="10">
        <v>45044558</v>
      </c>
      <c r="F24" s="8">
        <v>0</v>
      </c>
      <c r="G24" s="8">
        <f aca="true" t="shared" si="6" ref="G24:G33">+E24+F24</f>
        <v>45044558</v>
      </c>
      <c r="H24" s="8">
        <v>580222.53</v>
      </c>
      <c r="I24" s="8">
        <v>7706909.100000001</v>
      </c>
      <c r="J24" s="8">
        <f t="shared" si="2"/>
        <v>44464335.47</v>
      </c>
      <c r="K24" s="1"/>
    </row>
    <row r="25" spans="1:11" ht="16.5" customHeight="1">
      <c r="A25" s="1"/>
      <c r="B25" s="4"/>
      <c r="C25" s="20">
        <v>3200</v>
      </c>
      <c r="D25" s="5" t="s">
        <v>24</v>
      </c>
      <c r="E25" s="10">
        <v>2911595</v>
      </c>
      <c r="F25" s="8">
        <v>0</v>
      </c>
      <c r="G25" s="8">
        <f t="shared" si="6"/>
        <v>2911595</v>
      </c>
      <c r="H25" s="8">
        <v>62610.54</v>
      </c>
      <c r="I25" s="8">
        <v>635046.51</v>
      </c>
      <c r="J25" s="8">
        <f t="shared" si="2"/>
        <v>2848984.46</v>
      </c>
      <c r="K25" s="1"/>
    </row>
    <row r="26" spans="1:11" ht="16.5" customHeight="1">
      <c r="A26" s="1"/>
      <c r="B26" s="4"/>
      <c r="C26" s="20">
        <v>3300</v>
      </c>
      <c r="D26" s="5" t="s">
        <v>25</v>
      </c>
      <c r="E26" s="10">
        <v>19813465</v>
      </c>
      <c r="F26" s="8">
        <v>0</v>
      </c>
      <c r="G26" s="8">
        <f t="shared" si="6"/>
        <v>19813465</v>
      </c>
      <c r="H26" s="8">
        <v>655980</v>
      </c>
      <c r="I26" s="8">
        <v>5796035.36</v>
      </c>
      <c r="J26" s="8">
        <f t="shared" si="2"/>
        <v>19157485</v>
      </c>
      <c r="K26" s="1"/>
    </row>
    <row r="27" spans="1:11" ht="16.5" customHeight="1">
      <c r="A27" s="1"/>
      <c r="B27" s="4"/>
      <c r="C27" s="20">
        <v>3400</v>
      </c>
      <c r="D27" s="5" t="s">
        <v>26</v>
      </c>
      <c r="E27" s="10">
        <v>4164575</v>
      </c>
      <c r="F27" s="8">
        <v>0</v>
      </c>
      <c r="G27" s="8">
        <f t="shared" si="6"/>
        <v>4164575</v>
      </c>
      <c r="H27" s="8">
        <v>69770.28</v>
      </c>
      <c r="I27" s="8">
        <v>1147985.18</v>
      </c>
      <c r="J27" s="8">
        <f t="shared" si="2"/>
        <v>4094804.72</v>
      </c>
      <c r="K27" s="1"/>
    </row>
    <row r="28" spans="1:11" ht="16.5" customHeight="1">
      <c r="A28" s="1"/>
      <c r="B28" s="4"/>
      <c r="C28" s="20">
        <v>3500</v>
      </c>
      <c r="D28" s="5" t="s">
        <v>27</v>
      </c>
      <c r="E28" s="10">
        <v>121180489</v>
      </c>
      <c r="F28" s="8">
        <v>0</v>
      </c>
      <c r="G28" s="8">
        <f t="shared" si="6"/>
        <v>121180489</v>
      </c>
      <c r="H28" s="8">
        <v>4259892.27</v>
      </c>
      <c r="I28" s="8">
        <v>18421773.689999998</v>
      </c>
      <c r="J28" s="8">
        <f t="shared" si="2"/>
        <v>116920596.73</v>
      </c>
      <c r="K28" s="1"/>
    </row>
    <row r="29" spans="1:11" ht="16.5" customHeight="1">
      <c r="A29" s="1"/>
      <c r="B29" s="4"/>
      <c r="C29" s="20">
        <v>3700</v>
      </c>
      <c r="D29" s="5" t="s">
        <v>28</v>
      </c>
      <c r="E29" s="10">
        <v>8170594</v>
      </c>
      <c r="F29" s="8">
        <v>0</v>
      </c>
      <c r="G29" s="8">
        <f t="shared" si="6"/>
        <v>8170594</v>
      </c>
      <c r="H29" s="8">
        <v>0</v>
      </c>
      <c r="I29" s="8">
        <v>84860</v>
      </c>
      <c r="J29" s="8">
        <f t="shared" si="2"/>
        <v>8170594</v>
      </c>
      <c r="K29" s="1"/>
    </row>
    <row r="30" spans="1:11" ht="16.5" customHeight="1">
      <c r="A30" s="1"/>
      <c r="B30" s="4"/>
      <c r="C30" s="20">
        <v>3800</v>
      </c>
      <c r="D30" s="5" t="s">
        <v>29</v>
      </c>
      <c r="E30" s="10">
        <v>361954</v>
      </c>
      <c r="F30" s="8">
        <v>0</v>
      </c>
      <c r="G30" s="8">
        <f t="shared" si="6"/>
        <v>361954</v>
      </c>
      <c r="H30" s="8">
        <v>0</v>
      </c>
      <c r="I30" s="8">
        <v>70371.26</v>
      </c>
      <c r="J30" s="8">
        <f t="shared" si="2"/>
        <v>361954</v>
      </c>
      <c r="K30" s="1"/>
    </row>
    <row r="31" spans="1:11" ht="16.5" customHeight="1">
      <c r="A31" s="1"/>
      <c r="B31" s="4"/>
      <c r="C31" s="20">
        <v>3900</v>
      </c>
      <c r="D31" s="5" t="s">
        <v>30</v>
      </c>
      <c r="E31" s="10">
        <v>21626858</v>
      </c>
      <c r="F31" s="8">
        <v>0</v>
      </c>
      <c r="G31" s="8">
        <f t="shared" si="6"/>
        <v>21626858</v>
      </c>
      <c r="H31" s="8">
        <v>0</v>
      </c>
      <c r="I31" s="8">
        <v>8369981.09</v>
      </c>
      <c r="J31" s="8">
        <f t="shared" si="2"/>
        <v>21626858</v>
      </c>
      <c r="K31" s="1"/>
    </row>
    <row r="32" spans="1:11" ht="16.5" customHeight="1">
      <c r="A32" s="1"/>
      <c r="B32" s="4"/>
      <c r="C32" s="45" t="s">
        <v>31</v>
      </c>
      <c r="D32" s="45"/>
      <c r="E32" s="11">
        <f>SUM(E33)</f>
        <v>96309694</v>
      </c>
      <c r="F32" s="11">
        <f>SUM(F33)</f>
        <v>0</v>
      </c>
      <c r="G32" s="11">
        <f>SUM(G33)</f>
        <v>96309694</v>
      </c>
      <c r="H32" s="11">
        <f>SUM(H33)</f>
        <v>0</v>
      </c>
      <c r="I32" s="11">
        <f>SUM(I33)</f>
        <v>0</v>
      </c>
      <c r="J32" s="11">
        <f>SUM(J33)</f>
        <v>96309694</v>
      </c>
      <c r="K32" s="1"/>
    </row>
    <row r="33" spans="1:11" ht="16.5" customHeight="1">
      <c r="A33" s="1"/>
      <c r="B33" s="4"/>
      <c r="C33" s="20">
        <v>6200</v>
      </c>
      <c r="D33" s="5" t="s">
        <v>32</v>
      </c>
      <c r="E33" s="10">
        <v>96309694</v>
      </c>
      <c r="F33" s="8">
        <v>0</v>
      </c>
      <c r="G33" s="8">
        <f t="shared" si="6"/>
        <v>96309694</v>
      </c>
      <c r="H33" s="8">
        <v>0</v>
      </c>
      <c r="I33" s="8">
        <v>0</v>
      </c>
      <c r="J33" s="8">
        <f t="shared" si="2"/>
        <v>96309694</v>
      </c>
      <c r="K33" s="1"/>
    </row>
    <row r="34" spans="1:11" ht="21.75" customHeight="1">
      <c r="A34" s="1"/>
      <c r="B34" s="46" t="s">
        <v>47</v>
      </c>
      <c r="C34" s="47"/>
      <c r="D34" s="48"/>
      <c r="E34" s="27">
        <f aca="true" t="shared" si="7" ref="E34:J34">+E6+E14+E23+E32</f>
        <v>1721133730</v>
      </c>
      <c r="F34" s="27">
        <f t="shared" si="7"/>
        <v>204968.19999999995</v>
      </c>
      <c r="G34" s="27">
        <f t="shared" si="7"/>
        <v>1721338698.1999998</v>
      </c>
      <c r="H34" s="27">
        <f t="shared" si="7"/>
        <v>59308410.47</v>
      </c>
      <c r="I34" s="27">
        <f t="shared" si="7"/>
        <v>517752156.8</v>
      </c>
      <c r="J34" s="27">
        <f t="shared" si="7"/>
        <v>1662030287.73</v>
      </c>
      <c r="K34" s="1"/>
    </row>
    <row r="35" spans="1:11" ht="0.75" customHeight="1">
      <c r="A35" s="1"/>
      <c r="B35" s="41"/>
      <c r="C35" s="41"/>
      <c r="D35" s="41"/>
      <c r="E35" s="41"/>
      <c r="F35" s="41"/>
      <c r="G35" s="41"/>
      <c r="H35" s="41"/>
      <c r="I35" s="41"/>
      <c r="J35" s="41"/>
      <c r="K35" s="1"/>
    </row>
    <row r="36" spans="1:11" s="19" customFormat="1" ht="14.25" customHeight="1">
      <c r="A36" s="18"/>
      <c r="B36" s="18"/>
      <c r="C36" s="18"/>
      <c r="D36" s="18"/>
      <c r="E36" s="39"/>
      <c r="F36" s="40"/>
      <c r="G36" s="40"/>
      <c r="H36" s="40"/>
      <c r="I36" s="40"/>
      <c r="J36" s="40"/>
      <c r="K36" s="18"/>
    </row>
    <row r="37" s="19" customFormat="1" ht="11.25"/>
    <row r="38" spans="12:18" s="15" customFormat="1" ht="12.75">
      <c r="L38" s="16"/>
      <c r="M38" s="16"/>
      <c r="N38" s="16"/>
      <c r="O38" s="16"/>
      <c r="P38" s="16"/>
      <c r="Q38" s="16"/>
      <c r="R38" s="16"/>
    </row>
    <row r="39" spans="1:11" s="24" customFormat="1" ht="25.5" customHeight="1">
      <c r="A39" s="23"/>
      <c r="B39" s="51" t="s">
        <v>36</v>
      </c>
      <c r="C39" s="51"/>
      <c r="D39" s="51"/>
      <c r="E39" s="51"/>
      <c r="F39" s="51"/>
      <c r="G39" s="51"/>
      <c r="H39" s="51"/>
      <c r="I39" s="51"/>
      <c r="J39" s="51"/>
      <c r="K39" s="23"/>
    </row>
    <row r="40" spans="1:11" s="24" customFormat="1" ht="18.75" customHeight="1">
      <c r="A40" s="23"/>
      <c r="B40" s="52" t="s">
        <v>50</v>
      </c>
      <c r="C40" s="52"/>
      <c r="D40" s="52"/>
      <c r="E40" s="52"/>
      <c r="F40" s="52"/>
      <c r="G40" s="52"/>
      <c r="H40" s="52"/>
      <c r="I40" s="52"/>
      <c r="J40" s="52"/>
      <c r="K40" s="23"/>
    </row>
    <row r="41" spans="1:11" s="24" customFormat="1" ht="12" customHeight="1">
      <c r="A41" s="23"/>
      <c r="B41" s="49" t="s">
        <v>51</v>
      </c>
      <c r="C41" s="49"/>
      <c r="D41" s="49"/>
      <c r="E41" s="49"/>
      <c r="F41" s="49"/>
      <c r="G41" s="49"/>
      <c r="H41" s="49"/>
      <c r="I41" s="49"/>
      <c r="J41" s="49"/>
      <c r="K41" s="23"/>
    </row>
    <row r="42" spans="1:11" s="24" customFormat="1" ht="33" customHeight="1">
      <c r="A42" s="23"/>
      <c r="B42" s="43" t="s">
        <v>0</v>
      </c>
      <c r="C42" s="43"/>
      <c r="D42" s="43"/>
      <c r="E42" s="2" t="s">
        <v>1</v>
      </c>
      <c r="F42" s="3" t="s">
        <v>2</v>
      </c>
      <c r="G42" s="3" t="s">
        <v>3</v>
      </c>
      <c r="H42" s="3" t="s">
        <v>4</v>
      </c>
      <c r="I42" s="3" t="s">
        <v>5</v>
      </c>
      <c r="J42" s="3" t="s">
        <v>58</v>
      </c>
      <c r="K42" s="23"/>
    </row>
    <row r="43" spans="1:11" s="24" customFormat="1" ht="13.5" customHeight="1">
      <c r="A43" s="23"/>
      <c r="B43" s="35"/>
      <c r="C43" s="36"/>
      <c r="D43" s="36"/>
      <c r="E43" s="37" t="s">
        <v>52</v>
      </c>
      <c r="F43" s="38" t="s">
        <v>53</v>
      </c>
      <c r="G43" s="38" t="s">
        <v>54</v>
      </c>
      <c r="H43" s="38" t="s">
        <v>55</v>
      </c>
      <c r="I43" s="38" t="s">
        <v>56</v>
      </c>
      <c r="J43" s="38" t="s">
        <v>57</v>
      </c>
      <c r="K43" s="23"/>
    </row>
    <row r="44" spans="1:11" s="24" customFormat="1" ht="16.5" customHeight="1">
      <c r="A44" s="23"/>
      <c r="B44" s="25"/>
      <c r="C44" s="23"/>
      <c r="D44" s="26" t="s">
        <v>37</v>
      </c>
      <c r="E44" s="28">
        <v>1721133730</v>
      </c>
      <c r="F44" s="29">
        <v>204968.2</v>
      </c>
      <c r="G44" s="29">
        <v>1721338698.2</v>
      </c>
      <c r="H44" s="29">
        <v>59308410.470000006</v>
      </c>
      <c r="I44" s="29">
        <v>517752156.8</v>
      </c>
      <c r="J44" s="8">
        <v>1662030287.73</v>
      </c>
      <c r="K44" s="23"/>
    </row>
    <row r="45" spans="1:11" s="24" customFormat="1" ht="16.5" customHeight="1">
      <c r="A45" s="23"/>
      <c r="B45" s="25"/>
      <c r="C45" s="23"/>
      <c r="D45" s="26" t="s">
        <v>38</v>
      </c>
      <c r="E45" s="28">
        <v>0</v>
      </c>
      <c r="F45" s="29">
        <f>+G45-E45</f>
        <v>0</v>
      </c>
      <c r="G45" s="29">
        <v>0</v>
      </c>
      <c r="H45" s="29">
        <v>0</v>
      </c>
      <c r="I45" s="29">
        <v>0</v>
      </c>
      <c r="J45" s="29">
        <f>+G45-H45</f>
        <v>0</v>
      </c>
      <c r="K45" s="23"/>
    </row>
    <row r="46" spans="1:11" s="24" customFormat="1" ht="21.75" customHeight="1">
      <c r="A46" s="23"/>
      <c r="B46" s="53" t="s">
        <v>33</v>
      </c>
      <c r="C46" s="54"/>
      <c r="D46" s="55"/>
      <c r="E46" s="30">
        <f aca="true" t="shared" si="8" ref="E46:J46">SUM(E44:E45)</f>
        <v>1721133730</v>
      </c>
      <c r="F46" s="30">
        <f t="shared" si="8"/>
        <v>204968.2</v>
      </c>
      <c r="G46" s="30">
        <f t="shared" si="8"/>
        <v>1721338698.2</v>
      </c>
      <c r="H46" s="30">
        <f t="shared" si="8"/>
        <v>59308410.470000006</v>
      </c>
      <c r="I46" s="30">
        <f t="shared" si="8"/>
        <v>517752156.8</v>
      </c>
      <c r="J46" s="30">
        <f t="shared" si="8"/>
        <v>1662030287.73</v>
      </c>
      <c r="K46" s="23"/>
    </row>
    <row r="47" spans="1:11" s="24" customFormat="1" ht="0.75" customHeight="1">
      <c r="A47" s="23"/>
      <c r="B47" s="50"/>
      <c r="C47" s="50"/>
      <c r="D47" s="50"/>
      <c r="E47" s="50"/>
      <c r="F47" s="50"/>
      <c r="G47" s="50"/>
      <c r="H47" s="50"/>
      <c r="I47" s="50"/>
      <c r="J47" s="50"/>
      <c r="K47" s="23"/>
    </row>
    <row r="48" s="24" customFormat="1" ht="12.75"/>
    <row r="49" spans="12:18" s="15" customFormat="1" ht="7.5" customHeight="1">
      <c r="L49" s="16"/>
      <c r="M49" s="16"/>
      <c r="N49" s="16"/>
      <c r="O49" s="16"/>
      <c r="P49" s="16"/>
      <c r="Q49" s="16"/>
      <c r="R49" s="16"/>
    </row>
    <row r="51" ht="12.75"/>
    <row r="52" spans="3:10" ht="12.75">
      <c r="C52" s="51" t="s">
        <v>36</v>
      </c>
      <c r="D52" s="51"/>
      <c r="E52" s="51"/>
      <c r="F52" s="51"/>
      <c r="G52" s="51"/>
      <c r="H52" s="51"/>
      <c r="I52" s="51"/>
      <c r="J52" s="51"/>
    </row>
    <row r="53" spans="3:10" ht="26.25" customHeight="1">
      <c r="C53" s="52" t="s">
        <v>39</v>
      </c>
      <c r="D53" s="52"/>
      <c r="E53" s="52"/>
      <c r="F53" s="52"/>
      <c r="G53" s="52"/>
      <c r="H53" s="52"/>
      <c r="I53" s="52"/>
      <c r="J53" s="52"/>
    </row>
    <row r="54" spans="2:10" ht="12.75" customHeight="1">
      <c r="B54" s="49" t="s">
        <v>51</v>
      </c>
      <c r="C54" s="49"/>
      <c r="D54" s="49"/>
      <c r="E54" s="49"/>
      <c r="F54" s="49"/>
      <c r="G54" s="49"/>
      <c r="H54" s="49"/>
      <c r="I54" s="49"/>
      <c r="J54" s="49"/>
    </row>
    <row r="55" spans="2:10" ht="22.5" customHeight="1">
      <c r="B55" s="43" t="s">
        <v>0</v>
      </c>
      <c r="C55" s="43"/>
      <c r="D55" s="43"/>
      <c r="E55" s="2" t="s">
        <v>1</v>
      </c>
      <c r="F55" s="3" t="s">
        <v>2</v>
      </c>
      <c r="G55" s="3" t="s">
        <v>3</v>
      </c>
      <c r="H55" s="3" t="s">
        <v>4</v>
      </c>
      <c r="I55" s="3" t="s">
        <v>5</v>
      </c>
      <c r="J55" s="3" t="s">
        <v>58</v>
      </c>
    </row>
    <row r="56" spans="2:10" ht="12" customHeight="1">
      <c r="B56" s="35"/>
      <c r="C56" s="36"/>
      <c r="D56" s="36"/>
      <c r="E56" s="37" t="s">
        <v>52</v>
      </c>
      <c r="F56" s="38" t="s">
        <v>53</v>
      </c>
      <c r="G56" s="38" t="s">
        <v>54</v>
      </c>
      <c r="H56" s="38" t="s">
        <v>55</v>
      </c>
      <c r="I56" s="38" t="s">
        <v>56</v>
      </c>
      <c r="J56" s="38" t="s">
        <v>57</v>
      </c>
    </row>
    <row r="57" spans="2:10" ht="20.25" customHeight="1">
      <c r="B57" s="56" t="s">
        <v>40</v>
      </c>
      <c r="C57" s="56"/>
      <c r="D57" s="56"/>
      <c r="E57" s="29">
        <v>1721133730</v>
      </c>
      <c r="F57" s="29">
        <v>204968.2</v>
      </c>
      <c r="G57" s="29">
        <v>1721338698.2</v>
      </c>
      <c r="H57" s="29">
        <v>59308410.470000006</v>
      </c>
      <c r="I57" s="29">
        <v>517752156.8</v>
      </c>
      <c r="J57" s="8">
        <v>1662030287.73</v>
      </c>
    </row>
    <row r="58" spans="2:10" ht="24.75" customHeight="1">
      <c r="B58" s="57" t="s">
        <v>47</v>
      </c>
      <c r="C58" s="57"/>
      <c r="D58" s="57"/>
      <c r="E58" s="34">
        <f aca="true" t="shared" si="9" ref="E58:J58">+E57</f>
        <v>1721133730</v>
      </c>
      <c r="F58" s="34">
        <f t="shared" si="9"/>
        <v>204968.2</v>
      </c>
      <c r="G58" s="34">
        <f t="shared" si="9"/>
        <v>1721338698.2</v>
      </c>
      <c r="H58" s="34">
        <f t="shared" si="9"/>
        <v>59308410.470000006</v>
      </c>
      <c r="I58" s="34">
        <f t="shared" si="9"/>
        <v>517752156.8</v>
      </c>
      <c r="J58" s="34">
        <f t="shared" si="9"/>
        <v>1662030287.73</v>
      </c>
    </row>
    <row r="60" ht="10.5" customHeight="1"/>
    <row r="61" ht="12.75"/>
    <row r="62" spans="2:10" ht="21" customHeight="1">
      <c r="B62" s="51" t="s">
        <v>34</v>
      </c>
      <c r="C62" s="51"/>
      <c r="D62" s="51"/>
      <c r="E62" s="51"/>
      <c r="F62" s="51"/>
      <c r="G62" s="51"/>
      <c r="H62" s="51"/>
      <c r="I62" s="51"/>
      <c r="J62" s="51"/>
    </row>
    <row r="63" spans="2:10" ht="17.25" customHeight="1">
      <c r="B63" s="52" t="s">
        <v>49</v>
      </c>
      <c r="C63" s="52"/>
      <c r="D63" s="52"/>
      <c r="E63" s="52"/>
      <c r="F63" s="52"/>
      <c r="G63" s="52"/>
      <c r="H63" s="52"/>
      <c r="I63" s="52"/>
      <c r="J63" s="52"/>
    </row>
    <row r="64" spans="2:10" ht="12" customHeight="1">
      <c r="B64" s="49" t="s">
        <v>51</v>
      </c>
      <c r="C64" s="49"/>
      <c r="D64" s="49"/>
      <c r="E64" s="49"/>
      <c r="F64" s="49"/>
      <c r="G64" s="49"/>
      <c r="H64" s="49"/>
      <c r="I64" s="49"/>
      <c r="J64" s="49"/>
    </row>
    <row r="65" spans="2:10" ht="27" customHeight="1">
      <c r="B65" s="43" t="s">
        <v>0</v>
      </c>
      <c r="C65" s="43"/>
      <c r="D65" s="43"/>
      <c r="E65" s="2" t="s">
        <v>1</v>
      </c>
      <c r="F65" s="3" t="s">
        <v>2</v>
      </c>
      <c r="G65" s="3" t="s">
        <v>3</v>
      </c>
      <c r="H65" s="3" t="s">
        <v>4</v>
      </c>
      <c r="I65" s="3" t="s">
        <v>5</v>
      </c>
      <c r="J65" s="3" t="s">
        <v>58</v>
      </c>
    </row>
    <row r="66" spans="2:10" ht="12.75">
      <c r="B66" s="35"/>
      <c r="C66" s="36"/>
      <c r="D66" s="36"/>
      <c r="E66" s="37" t="s">
        <v>52</v>
      </c>
      <c r="F66" s="38" t="s">
        <v>53</v>
      </c>
      <c r="G66" s="38" t="s">
        <v>54</v>
      </c>
      <c r="H66" s="38" t="s">
        <v>55</v>
      </c>
      <c r="I66" s="38" t="s">
        <v>56</v>
      </c>
      <c r="J66" s="38" t="s">
        <v>57</v>
      </c>
    </row>
    <row r="67" spans="2:10" ht="12.75">
      <c r="B67" s="25"/>
      <c r="C67" s="58" t="s">
        <v>41</v>
      </c>
      <c r="D67" s="58"/>
      <c r="E67" s="32">
        <f aca="true" t="shared" si="10" ref="E67:J67">SUM(E68)</f>
        <v>5016611</v>
      </c>
      <c r="F67" s="32">
        <f t="shared" si="10"/>
        <v>0</v>
      </c>
      <c r="G67" s="32">
        <f t="shared" si="10"/>
        <v>5016611</v>
      </c>
      <c r="H67" s="32">
        <f t="shared" si="10"/>
        <v>0</v>
      </c>
      <c r="I67" s="32">
        <f t="shared" si="10"/>
        <v>758247</v>
      </c>
      <c r="J67" s="32">
        <f t="shared" si="10"/>
        <v>5016611</v>
      </c>
    </row>
    <row r="68" spans="2:10" ht="12.75">
      <c r="B68" s="25"/>
      <c r="C68" s="23"/>
      <c r="D68" s="26" t="s">
        <v>42</v>
      </c>
      <c r="E68" s="28">
        <v>5016611</v>
      </c>
      <c r="F68" s="29">
        <v>0</v>
      </c>
      <c r="G68" s="29">
        <v>5016611</v>
      </c>
      <c r="H68" s="10">
        <v>0</v>
      </c>
      <c r="I68" s="10">
        <v>758247</v>
      </c>
      <c r="J68" s="8">
        <f>+G68-H68</f>
        <v>5016611</v>
      </c>
    </row>
    <row r="69" spans="2:10" ht="12.75">
      <c r="B69" s="25"/>
      <c r="C69" s="58" t="s">
        <v>43</v>
      </c>
      <c r="D69" s="58"/>
      <c r="E69" s="32">
        <f aca="true" t="shared" si="11" ref="E69:J69">SUM(E70)</f>
        <v>1559135946</v>
      </c>
      <c r="F69" s="32">
        <f t="shared" si="11"/>
        <v>204968.2</v>
      </c>
      <c r="G69" s="32">
        <f t="shared" si="11"/>
        <v>1559340914.2</v>
      </c>
      <c r="H69" s="32">
        <f t="shared" si="11"/>
        <v>54155316.720000006</v>
      </c>
      <c r="I69" s="32">
        <f t="shared" si="11"/>
        <v>476753229.28000003</v>
      </c>
      <c r="J69" s="32">
        <f t="shared" si="11"/>
        <v>1505185597.48</v>
      </c>
    </row>
    <row r="70" spans="2:10" ht="12.75">
      <c r="B70" s="25"/>
      <c r="C70" s="23"/>
      <c r="D70" s="26" t="s">
        <v>44</v>
      </c>
      <c r="E70" s="28">
        <v>1559135946</v>
      </c>
      <c r="F70" s="29">
        <v>204968.2</v>
      </c>
      <c r="G70" s="29">
        <v>1559340914.2</v>
      </c>
      <c r="H70" s="29">
        <v>54155316.720000006</v>
      </c>
      <c r="I70" s="29">
        <v>476753229.28000003</v>
      </c>
      <c r="J70" s="8">
        <f>+G70-H70</f>
        <v>1505185597.48</v>
      </c>
    </row>
    <row r="71" spans="2:10" ht="12.75">
      <c r="B71" s="25"/>
      <c r="C71" s="58" t="s">
        <v>45</v>
      </c>
      <c r="D71" s="58"/>
      <c r="E71" s="32">
        <f aca="true" t="shared" si="12" ref="E71:J71">SUM(E72)</f>
        <v>156981173</v>
      </c>
      <c r="F71" s="32">
        <f t="shared" si="12"/>
        <v>0</v>
      </c>
      <c r="G71" s="32">
        <f t="shared" si="12"/>
        <v>156981173</v>
      </c>
      <c r="H71" s="32">
        <f t="shared" si="12"/>
        <v>5153093.75</v>
      </c>
      <c r="I71" s="32">
        <f t="shared" si="12"/>
        <v>40240680.519999996</v>
      </c>
      <c r="J71" s="32">
        <f t="shared" si="12"/>
        <v>151828079.25</v>
      </c>
    </row>
    <row r="72" spans="2:10" ht="12.75">
      <c r="B72" s="25"/>
      <c r="C72" s="23"/>
      <c r="D72" s="26" t="s">
        <v>46</v>
      </c>
      <c r="E72" s="28">
        <v>156981173</v>
      </c>
      <c r="F72" s="29">
        <v>0</v>
      </c>
      <c r="G72" s="29">
        <v>156981173</v>
      </c>
      <c r="H72" s="29">
        <v>5153093.75</v>
      </c>
      <c r="I72" s="29">
        <v>40240680.519999996</v>
      </c>
      <c r="J72" s="8">
        <f>+G72-H72</f>
        <v>151828079.25</v>
      </c>
    </row>
    <row r="73" spans="2:10" ht="22.5" customHeight="1">
      <c r="B73" s="53" t="s">
        <v>33</v>
      </c>
      <c r="C73" s="54"/>
      <c r="D73" s="55"/>
      <c r="E73" s="31">
        <f aca="true" t="shared" si="13" ref="E73:J73">+E67+E69+E71</f>
        <v>1721133730</v>
      </c>
      <c r="F73" s="31">
        <f t="shared" si="13"/>
        <v>204968.2</v>
      </c>
      <c r="G73" s="31">
        <f t="shared" si="13"/>
        <v>1721338698.2</v>
      </c>
      <c r="H73" s="33">
        <f t="shared" si="13"/>
        <v>59308410.470000006</v>
      </c>
      <c r="I73" s="31">
        <f t="shared" si="13"/>
        <v>517752156.8</v>
      </c>
      <c r="J73" s="31">
        <f t="shared" si="13"/>
        <v>1662030287.73</v>
      </c>
    </row>
    <row r="74" spans="2:10" ht="12.75">
      <c r="B74" s="50"/>
      <c r="C74" s="50"/>
      <c r="D74" s="50"/>
      <c r="E74" s="50"/>
      <c r="F74" s="50"/>
      <c r="G74" s="50"/>
      <c r="H74" s="50"/>
      <c r="I74" s="50"/>
      <c r="J74" s="50"/>
    </row>
    <row r="75" spans="2:10" ht="12.75">
      <c r="B75" s="24"/>
      <c r="C75" s="24"/>
      <c r="D75" s="24"/>
      <c r="E75" s="24"/>
      <c r="F75" s="24"/>
      <c r="G75" s="24"/>
      <c r="H75" s="24"/>
      <c r="I75" s="24"/>
      <c r="J75" s="24"/>
    </row>
  </sheetData>
  <sheetProtection/>
  <mergeCells count="31">
    <mergeCell ref="C71:D71"/>
    <mergeCell ref="B73:D73"/>
    <mergeCell ref="B74:J74"/>
    <mergeCell ref="B62:J62"/>
    <mergeCell ref="B63:J63"/>
    <mergeCell ref="B64:J64"/>
    <mergeCell ref="B65:D65"/>
    <mergeCell ref="C67:D67"/>
    <mergeCell ref="C69:D69"/>
    <mergeCell ref="C52:J52"/>
    <mergeCell ref="C53:J53"/>
    <mergeCell ref="B55:D55"/>
    <mergeCell ref="B57:D57"/>
    <mergeCell ref="B58:D58"/>
    <mergeCell ref="B54:J54"/>
    <mergeCell ref="B47:J47"/>
    <mergeCell ref="B39:J39"/>
    <mergeCell ref="B40:J40"/>
    <mergeCell ref="B41:J41"/>
    <mergeCell ref="B42:D42"/>
    <mergeCell ref="B46:D46"/>
    <mergeCell ref="B35:J35"/>
    <mergeCell ref="B2:J2"/>
    <mergeCell ref="B4:D4"/>
    <mergeCell ref="B1:J1"/>
    <mergeCell ref="C6:D6"/>
    <mergeCell ref="C14:D14"/>
    <mergeCell ref="C23:D23"/>
    <mergeCell ref="C32:D32"/>
    <mergeCell ref="B34:D34"/>
    <mergeCell ref="B3:J3"/>
  </mergeCells>
  <printOptions/>
  <pageMargins left="0.35433070866141736" right="0.35433070866141736" top="0.4724409448818898" bottom="0.4330708661417323" header="0.5118110236220472" footer="0.5118110236220472"/>
  <pageSetup horizontalDpi="300" verticalDpi="300" orientation="landscape" pageOrder="overThenDown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2019-04-11T23:31:36Z</cp:lastPrinted>
  <dcterms:created xsi:type="dcterms:W3CDTF">2018-07-19T14:46:38Z</dcterms:created>
  <dcterms:modified xsi:type="dcterms:W3CDTF">2019-04-11T23:50:14Z</dcterms:modified>
  <cp:category/>
  <cp:version/>
  <cp:contentType/>
  <cp:contentStatus/>
</cp:coreProperties>
</file>