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4.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14085" yWindow="45" windowWidth="14490" windowHeight="12780" tabRatio="951" firstSheet="1" activeTab="13"/>
  </bookViews>
  <sheets>
    <sheet name="E023 IND 1_2022" sheetId="1" r:id="rId1"/>
    <sheet name="E023 IND 2_2022" sheetId="2" r:id="rId2"/>
    <sheet name="E023 IND 3_2021" sheetId="3" r:id="rId3"/>
    <sheet name="E023 IND 4_2022" sheetId="4" r:id="rId4"/>
    <sheet name="E023 IND 5_2022" sheetId="5" r:id="rId5"/>
    <sheet name="E023 IND 6_2022" sheetId="6" r:id="rId6"/>
    <sheet name="E023 IND 7_2022" sheetId="15" r:id="rId7"/>
    <sheet name="E023 IND 8_2022" sheetId="8" r:id="rId8"/>
    <sheet name="E023 IND 9_2022" sheetId="9" r:id="rId9"/>
    <sheet name="E023 IND 10_2022" sheetId="10" r:id="rId10"/>
    <sheet name="E023 IND 11_2022" sheetId="11" r:id="rId11"/>
    <sheet name="E023 IND 12_2022" sheetId="12" r:id="rId12"/>
    <sheet name="E023 IND 13_2022" sheetId="13" r:id="rId13"/>
    <sheet name="E023 IND 14_2022" sheetId="14" r:id="rId14"/>
  </sheets>
  <definedNames>
    <definedName name="_xlnm._FilterDatabase" localSheetId="0" hidden="1">'E023 IND 1_2022'!#REF!</definedName>
    <definedName name="_xlnm._FilterDatabase" localSheetId="9" hidden="1">'E023 IND 10_2022'!#REF!</definedName>
    <definedName name="_xlnm._FilterDatabase" localSheetId="10" hidden="1">'E023 IND 11_2022'!#REF!</definedName>
    <definedName name="_xlnm._FilterDatabase" localSheetId="11" hidden="1">'E023 IND 12_2022'!#REF!</definedName>
    <definedName name="_xlnm._FilterDatabase" localSheetId="12" hidden="1">'E023 IND 13_2022'!#REF!</definedName>
    <definedName name="_xlnm._FilterDatabase" localSheetId="13" hidden="1">'E023 IND 14_2022'!#REF!</definedName>
    <definedName name="_xlnm._FilterDatabase" localSheetId="1" hidden="1">'E023 IND 2_2022'!#REF!</definedName>
    <definedName name="_xlnm._FilterDatabase" localSheetId="2" hidden="1">'E023 IND 3_2021'!#REF!</definedName>
    <definedName name="_xlnm._FilterDatabase" localSheetId="3" hidden="1">'E023 IND 4_2022'!#REF!</definedName>
    <definedName name="_xlnm._FilterDatabase" localSheetId="4" hidden="1">'E023 IND 5_2022'!#REF!</definedName>
    <definedName name="_xlnm._FilterDatabase" localSheetId="5" hidden="1">'E023 IND 6_2022'!#REF!</definedName>
    <definedName name="_xlnm._FilterDatabase" localSheetId="6" hidden="1">'E023 IND 7_2022'!#REF!</definedName>
    <definedName name="_xlnm._FilterDatabase" localSheetId="7" hidden="1">'E023 IND 8_2022'!#REF!</definedName>
    <definedName name="_xlnm._FilterDatabase" localSheetId="8" hidden="1">'E023 IND 9_2022'!#REF!</definedName>
    <definedName name="_xlnm.Print_Area" localSheetId="0">'E023 IND 1_2022'!$A$1:$H$66</definedName>
    <definedName name="_xlnm.Print_Area" localSheetId="9">'E023 IND 10_2022'!$A$1:$H$68</definedName>
    <definedName name="_xlnm.Print_Area" localSheetId="10">'E023 IND 11_2022'!$A$1:$G$66</definedName>
    <definedName name="_xlnm.Print_Area" localSheetId="11">'E023 IND 12_2022'!$A$1:$G$66</definedName>
    <definedName name="_xlnm.Print_Area" localSheetId="12">'E023 IND 13_2022'!$A$1:$G$67</definedName>
    <definedName name="_xlnm.Print_Area" localSheetId="13">'E023 IND 14_2022'!$A$1:$G$68</definedName>
    <definedName name="_xlnm.Print_Area" localSheetId="1">'E023 IND 2_2022'!$A$1:$H$71</definedName>
    <definedName name="_xlnm.Print_Area" localSheetId="2">'E023 IND 3_2021'!$A$1:$H$69</definedName>
    <definedName name="_xlnm.Print_Area" localSheetId="3">'E023 IND 4_2022'!$A$1:$H$68</definedName>
    <definedName name="_xlnm.Print_Area" localSheetId="4">'E023 IND 5_2022'!$A$1:$H$66</definedName>
    <definedName name="_xlnm.Print_Area" localSheetId="5">'E023 IND 6_2022'!$A$1:$G$69</definedName>
    <definedName name="_xlnm.Print_Area" localSheetId="6">'E023 IND 7_2022'!$A$1:$H$70</definedName>
    <definedName name="_xlnm.Print_Area" localSheetId="7">'E023 IND 8_2022'!$A$1:$H$71</definedName>
    <definedName name="_xlnm.Print_Area" localSheetId="8">'E023 IND 9_2022'!$A$1:$H$68</definedName>
    <definedName name="_xlnm.Print_Titles" localSheetId="0">'E023 IND 1_2022'!$1:$11</definedName>
    <definedName name="_xlnm.Print_Titles" localSheetId="9">'E023 IND 10_2022'!$1:$11</definedName>
    <definedName name="_xlnm.Print_Titles" localSheetId="10">'E023 IND 11_2022'!$1:$11</definedName>
    <definedName name="_xlnm.Print_Titles" localSheetId="11">'E023 IND 12_2022'!$1:$11</definedName>
    <definedName name="_xlnm.Print_Titles" localSheetId="12">'E023 IND 13_2022'!$1:$11</definedName>
    <definedName name="_xlnm.Print_Titles" localSheetId="13">'E023 IND 14_2022'!$1:$11</definedName>
    <definedName name="_xlnm.Print_Titles" localSheetId="1">'E023 IND 2_2022'!$1:$11</definedName>
    <definedName name="_xlnm.Print_Titles" localSheetId="2">'E023 IND 3_2021'!$1:$11</definedName>
    <definedName name="_xlnm.Print_Titles" localSheetId="3">'E023 IND 4_2022'!$1:$11</definedName>
    <definedName name="_xlnm.Print_Titles" localSheetId="4">'E023 IND 5_2022'!$1:$11</definedName>
    <definedName name="_xlnm.Print_Titles" localSheetId="5">'E023 IND 6_2022'!$1:$11</definedName>
    <definedName name="_xlnm.Print_Titles" localSheetId="6">'E023 IND 7_2022'!$1:$11</definedName>
    <definedName name="_xlnm.Print_Titles" localSheetId="7">'E023 IND 8_2022'!$1:$11</definedName>
    <definedName name="_xlnm.Print_Titles" localSheetId="8">'E023 IND 9_2022'!$1:$11</definedName>
  </definedNames>
  <calcPr calcId="1445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4" l="1"/>
  <c r="F57" i="14"/>
  <c r="E29" i="13"/>
  <c r="E28" i="12"/>
  <c r="E28" i="11"/>
  <c r="E29" i="10" l="1"/>
  <c r="E29" i="9"/>
  <c r="E29" i="8"/>
  <c r="E28" i="15"/>
  <c r="E28" i="6"/>
  <c r="E28" i="5"/>
  <c r="E28" i="4"/>
  <c r="E29" i="3"/>
  <c r="E29" i="2"/>
  <c r="E28" i="1" l="1"/>
  <c r="D39" i="15" l="1"/>
  <c r="D55" i="11" l="1"/>
  <c r="F55" i="11"/>
  <c r="E28" i="2" l="1"/>
  <c r="E27" i="2"/>
  <c r="E27" i="1"/>
  <c r="E26" i="1"/>
  <c r="E27" i="14"/>
  <c r="E26" i="14"/>
  <c r="E28" i="13"/>
  <c r="E27" i="13"/>
  <c r="E27" i="12"/>
  <c r="E26" i="12"/>
  <c r="D39" i="11"/>
  <c r="G27" i="11"/>
  <c r="E27" i="11" s="1"/>
  <c r="E26" i="11"/>
  <c r="E28" i="10"/>
  <c r="E27" i="10"/>
  <c r="E28" i="9"/>
  <c r="E27" i="9"/>
  <c r="E28" i="8"/>
  <c r="E27" i="8"/>
  <c r="E27" i="15" l="1"/>
  <c r="E26" i="15"/>
  <c r="E27" i="6"/>
  <c r="E26" i="6"/>
  <c r="E27" i="5"/>
  <c r="E26" i="5"/>
  <c r="E27" i="4"/>
  <c r="E26" i="4"/>
  <c r="E28" i="3"/>
  <c r="E27" i="3"/>
  <c r="E25" i="14" l="1"/>
  <c r="E26" i="13"/>
  <c r="E25" i="12"/>
  <c r="E25" i="11"/>
  <c r="E26" i="10"/>
  <c r="E26" i="9"/>
  <c r="E26" i="8"/>
  <c r="E25" i="15"/>
  <c r="E25" i="6"/>
  <c r="E25" i="5"/>
  <c r="E25" i="4"/>
  <c r="E26" i="3"/>
  <c r="E30" i="2"/>
  <c r="E26" i="2"/>
  <c r="E25" i="1"/>
  <c r="E24" i="15"/>
  <c r="E23" i="15"/>
  <c r="F58" i="15"/>
  <c r="D58" i="15"/>
  <c r="F57" i="15"/>
  <c r="D57" i="15"/>
  <c r="D38" i="15"/>
  <c r="E29" i="15"/>
  <c r="E22" i="15"/>
  <c r="E21" i="15"/>
  <c r="E20" i="15"/>
  <c r="E19" i="15"/>
  <c r="E18" i="15"/>
  <c r="E17" i="15"/>
  <c r="E16" i="15"/>
  <c r="E15" i="15"/>
  <c r="E24" i="14" l="1"/>
  <c r="E25" i="13"/>
  <c r="E24" i="12"/>
  <c r="E24" i="11"/>
  <c r="E25" i="10"/>
  <c r="E25" i="9"/>
  <c r="E25" i="8"/>
  <c r="E24" i="6"/>
  <c r="E24" i="5"/>
  <c r="E24" i="4"/>
  <c r="E25" i="3"/>
  <c r="E25" i="2"/>
  <c r="E24" i="1"/>
  <c r="E23" i="14"/>
  <c r="E24" i="13"/>
  <c r="E23" i="12"/>
  <c r="E23" i="11"/>
  <c r="E24" i="10"/>
  <c r="E24" i="9"/>
  <c r="E24" i="8"/>
  <c r="E23" i="6"/>
  <c r="E23" i="5"/>
  <c r="E23" i="4"/>
  <c r="E24" i="3"/>
  <c r="E24" i="2"/>
  <c r="E23" i="1"/>
  <c r="E17" i="14" l="1"/>
  <c r="E18" i="14"/>
  <c r="E19" i="14"/>
  <c r="E20" i="14"/>
  <c r="E21" i="14"/>
  <c r="E22" i="14"/>
  <c r="E29" i="14"/>
  <c r="E16" i="14"/>
  <c r="E17" i="12"/>
  <c r="E18" i="12"/>
  <c r="E19" i="12"/>
  <c r="E20" i="12"/>
  <c r="E21" i="12"/>
  <c r="E22" i="12"/>
  <c r="E29" i="12"/>
  <c r="E16" i="12"/>
  <c r="E15" i="14" l="1"/>
  <c r="D57" i="14"/>
  <c r="F56" i="14"/>
  <c r="D56" i="14"/>
  <c r="D39" i="14"/>
  <c r="D38" i="14"/>
  <c r="E16" i="13"/>
  <c r="F56" i="13"/>
  <c r="D56" i="13"/>
  <c r="F55" i="13"/>
  <c r="D55" i="13"/>
  <c r="D40" i="13"/>
  <c r="D39" i="13"/>
  <c r="E30" i="13"/>
  <c r="E23" i="13"/>
  <c r="E22" i="13"/>
  <c r="E21" i="13"/>
  <c r="E20" i="13"/>
  <c r="E19" i="13"/>
  <c r="E18" i="13"/>
  <c r="E17" i="13"/>
  <c r="E15" i="12"/>
  <c r="F55" i="12"/>
  <c r="D55" i="12"/>
  <c r="F54" i="12"/>
  <c r="D54" i="12"/>
  <c r="D39" i="12"/>
  <c r="D38" i="12"/>
  <c r="E15" i="11"/>
  <c r="F54" i="11"/>
  <c r="D54" i="11"/>
  <c r="D38" i="11"/>
  <c r="E29" i="11"/>
  <c r="E22" i="11"/>
  <c r="E21" i="11"/>
  <c r="E20" i="11"/>
  <c r="E19" i="11"/>
  <c r="E18" i="11"/>
  <c r="E17" i="11"/>
  <c r="E16" i="11"/>
  <c r="E16" i="10"/>
  <c r="F57" i="10"/>
  <c r="D57" i="10"/>
  <c r="F56" i="10"/>
  <c r="D56" i="10"/>
  <c r="D40" i="10"/>
  <c r="D39" i="10"/>
  <c r="E30" i="10"/>
  <c r="E23" i="10"/>
  <c r="E22" i="10"/>
  <c r="E21" i="10"/>
  <c r="E20" i="10"/>
  <c r="E19" i="10"/>
  <c r="E18" i="10"/>
  <c r="E17" i="10"/>
  <c r="E16" i="9"/>
  <c r="F57" i="9"/>
  <c r="D57" i="9"/>
  <c r="F56" i="9"/>
  <c r="D56" i="9"/>
  <c r="D40" i="9"/>
  <c r="D39" i="9"/>
  <c r="E30" i="9"/>
  <c r="E23" i="9"/>
  <c r="E22" i="9"/>
  <c r="E21" i="9"/>
  <c r="E20" i="9"/>
  <c r="E19" i="9"/>
  <c r="E18" i="9"/>
  <c r="E17" i="9"/>
  <c r="E16" i="8"/>
  <c r="F59" i="8"/>
  <c r="D59" i="8"/>
  <c r="F58" i="8"/>
  <c r="D58" i="8"/>
  <c r="D40" i="8"/>
  <c r="D39" i="8"/>
  <c r="E30" i="8"/>
  <c r="E23" i="8"/>
  <c r="E22" i="8"/>
  <c r="E21" i="8"/>
  <c r="E20" i="8"/>
  <c r="E19" i="8"/>
  <c r="E18" i="8"/>
  <c r="E17" i="8"/>
  <c r="E15" i="6"/>
  <c r="F56" i="6"/>
  <c r="D56" i="6"/>
  <c r="F55" i="6"/>
  <c r="D55" i="6"/>
  <c r="D39" i="6"/>
  <c r="D38" i="6"/>
  <c r="E29" i="6"/>
  <c r="E22" i="6"/>
  <c r="E21" i="6"/>
  <c r="E20" i="6"/>
  <c r="E19" i="6"/>
  <c r="E18" i="6"/>
  <c r="E17" i="6"/>
  <c r="E16" i="6"/>
  <c r="E15" i="5"/>
  <c r="F55" i="5"/>
  <c r="D55" i="5"/>
  <c r="F54" i="5"/>
  <c r="D54" i="5"/>
  <c r="D39" i="5"/>
  <c r="D38" i="5"/>
  <c r="E29" i="5"/>
  <c r="E22" i="5"/>
  <c r="E21" i="5"/>
  <c r="E20" i="5"/>
  <c r="E19" i="5"/>
  <c r="E18" i="5"/>
  <c r="E17" i="5"/>
  <c r="E16" i="5"/>
  <c r="E15" i="4"/>
  <c r="F56" i="4"/>
  <c r="D56" i="4"/>
  <c r="F55" i="4"/>
  <c r="D55" i="4"/>
  <c r="D39" i="4"/>
  <c r="D38" i="4"/>
  <c r="E29" i="4"/>
  <c r="E22" i="4"/>
  <c r="E21" i="4"/>
  <c r="E20" i="4"/>
  <c r="E19" i="4"/>
  <c r="E18" i="4"/>
  <c r="E17" i="4"/>
  <c r="E16" i="4"/>
  <c r="E16" i="3"/>
  <c r="F57" i="3"/>
  <c r="D57" i="3"/>
  <c r="F56" i="3"/>
  <c r="D56" i="3"/>
  <c r="D40" i="3"/>
  <c r="D39" i="3"/>
  <c r="E30" i="3"/>
  <c r="E23" i="3"/>
  <c r="E22" i="3"/>
  <c r="E21" i="3"/>
  <c r="E20" i="3"/>
  <c r="E19" i="3"/>
  <c r="E18" i="3"/>
  <c r="E17" i="3"/>
  <c r="E16" i="2"/>
  <c r="F59" i="2"/>
  <c r="D59" i="2"/>
  <c r="F58" i="2"/>
  <c r="D58" i="2"/>
  <c r="D40" i="2"/>
  <c r="D39" i="2"/>
  <c r="E23" i="2"/>
  <c r="E22" i="2"/>
  <c r="E21" i="2"/>
  <c r="E20" i="2"/>
  <c r="E19" i="2"/>
  <c r="E18" i="2"/>
  <c r="E17" i="2"/>
  <c r="E15" i="1"/>
  <c r="F55" i="1" l="1"/>
  <c r="D55" i="1"/>
  <c r="F54" i="1"/>
  <c r="D54" i="1"/>
  <c r="D39" i="1"/>
  <c r="D38" i="1"/>
  <c r="E29" i="1"/>
  <c r="E22" i="1"/>
  <c r="E21" i="1"/>
  <c r="E20" i="1"/>
  <c r="E19" i="1"/>
  <c r="E18" i="1"/>
  <c r="E17" i="1"/>
  <c r="E16" i="1"/>
</calcChain>
</file>

<file path=xl/sharedStrings.xml><?xml version="1.0" encoding="utf-8"?>
<sst xmlns="http://schemas.openxmlformats.org/spreadsheetml/2006/main" count="601" uniqueCount="97">
  <si>
    <t>COMISION COORDINADORA DE INSTITUTOS NACIONALES DE SALUD</t>
  </si>
  <si>
    <t>Y HOSPITALES DE ALTA ESPECIALIDAD</t>
  </si>
  <si>
    <t>Coordinación de Proyectos Estratégicos</t>
  </si>
  <si>
    <t>EVOLUCIÓN EN EL PERIODO</t>
  </si>
  <si>
    <t>LINEA BASE INDICADOR</t>
  </si>
  <si>
    <t>INDICADOR</t>
  </si>
  <si>
    <t xml:space="preserve">VARIABLE 1 </t>
  </si>
  <si>
    <t>VARIABLE 2</t>
  </si>
  <si>
    <t>AÑO</t>
  </si>
  <si>
    <t>1/</t>
  </si>
  <si>
    <t>2016</t>
  </si>
  <si>
    <t>2/</t>
  </si>
  <si>
    <t>2009</t>
  </si>
  <si>
    <t>2010</t>
  </si>
  <si>
    <t>2011</t>
  </si>
  <si>
    <t>2012</t>
  </si>
  <si>
    <t>2013</t>
  </si>
  <si>
    <t>2014</t>
  </si>
  <si>
    <t>2015</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</si>
  <si>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</si>
  <si>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</si>
  <si>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</si>
  <si>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</si>
  <si>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</si>
  <si>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</si>
  <si>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PP:  E023 "ATENCIÓN A LA SALUD"</t>
  </si>
  <si>
    <t>Porcentaje de pacientes referidos por instituciones públicas de salud a los que se les apertura expediente clínico institucional
FÓRMULA: VARIABLE1 / VARIABLE2 X 100</t>
  </si>
  <si>
    <t>Porcentaje de egresos hospitalarios por mejoría y curación
FÓRMULA: VARIABLE1 / VARIABLE2 X 100</t>
  </si>
  <si>
    <t>Porcentaje de sesiones de rehabilitación especializadas realizadas respecto al total realizado
FÓRMULA: VARIABLE1 / VARIABLE2 X 100</t>
  </si>
  <si>
    <t>Número de sesiones de rehabilitación especializadas realizadas</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</si>
  <si>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</si>
  <si>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</si>
  <si>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auditorías clínicas realizadas </t>
  </si>
  <si>
    <t>Porcentaje de ocupación hospitalaria
FÓRMULA: VARIABLE1 / VARIABLE2 X 100</t>
  </si>
  <si>
    <t xml:space="preserve">Número de días paciente durante el período
</t>
  </si>
  <si>
    <t xml:space="preserve">Promedio de días estancia 
FÓRMULA: VARIABLE1 / VARIABLE2 </t>
  </si>
  <si>
    <t>Proporción de consultas de primera vez respecto a preconsultas
FÓRMULA: VARIABLE1 / VARIABLE2 X 100</t>
  </si>
  <si>
    <t xml:space="preserve">Número de pacientes que han sido referidos por instituciones públicas de salud a los cuales se les apertura expediente clínico institucional en el periodo de evaluación </t>
  </si>
  <si>
    <t>Breve Explicación del comportamiento del indicador y sus variables en el periodo (desde línea base)</t>
  </si>
  <si>
    <t xml:space="preserve">Número de procedimientos terapéuticos ambulatorios realizados considerados de alta especialidad por la institución </t>
  </si>
  <si>
    <t xml:space="preserve">Número de consultas de primera vez otorgadas en el periodo </t>
  </si>
  <si>
    <t>Tasa de infección nosocomial (por mil días de estancia hospitalaria)
FÓRMULA: VARIABLE1 / VARIABLE2 X 1000</t>
  </si>
  <si>
    <t xml:space="preserve">Número de episodios de infecciones nosocomiales registrados en el periodo de reporte </t>
  </si>
  <si>
    <t xml:space="preserve">Número de egresos hospitalarios por mejoría y curación </t>
  </si>
  <si>
    <t>Clave entidad/unidad:     NCA</t>
  </si>
  <si>
    <t>Entidad/unidad:     INSTITUTO NACIONAL DE CARDIOLOGÍA IGNACIO CHÁVEZ</t>
  </si>
  <si>
    <t>Clave entidad/unidad:  NCA</t>
  </si>
  <si>
    <t>Entidad/unidad:  INSTITUTO NACIONAL DE CARDIOLOGÍA IGNACIO CHÁVEZ</t>
  </si>
  <si>
    <t>Entidad/unidad:   INSTITUTO NACIONAL DE CARDIOLOGÍA IGNACIO CHÁVEZ</t>
  </si>
  <si>
    <t>Clave entidad/unidad:   NCA</t>
  </si>
  <si>
    <t>Entidad/unidad:    INSTITUTO NACIONAL DE CARDIOLOGÍA IGNACIO CHÁVEZ</t>
  </si>
  <si>
    <t>2017</t>
  </si>
  <si>
    <t>2018</t>
  </si>
  <si>
    <r>
      <t xml:space="preserve">Porcentaje de auditorías clínicas realizadas </t>
    </r>
    <r>
      <rPr>
        <b/>
        <sz val="16"/>
        <rFont val="Arial"/>
        <family val="2"/>
      </rPr>
      <t xml:space="preserve">
FÓRMULA: VARIABLE1 / VARIABLE2 X 100</t>
    </r>
  </si>
  <si>
    <t>2019</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</si>
  <si>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</si>
  <si>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</si>
  <si>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2020</t>
  </si>
  <si>
    <t>2021</t>
  </si>
  <si>
    <t xml:space="preserve">2016 </t>
  </si>
  <si>
    <t>Total de pacientes a los cuales se les apertura expediente clínico en el periodo de evaluación</t>
  </si>
  <si>
    <t>Total de egresos hospitalarios</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</si>
  <si>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</si>
  <si>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</si>
  <si>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t>
  </si>
  <si>
    <t xml:space="preserve">Total de sesiones de rehabilitación realizadas </t>
  </si>
  <si>
    <t>Porcentaje de procedimientos diagnósticos de alta especialidad realizados
FÓRMULA: VARIABLE1 / VARIABLE2 X 100</t>
  </si>
  <si>
    <t>Total de procedimientos diagnósticos ambulatorios realizados</t>
  </si>
  <si>
    <t>Total de procedimientos terapéuticos ambulatorios realizados</t>
  </si>
  <si>
    <t>Eficacia en el otorgamiento de consulta 
programada (preconsulta, primera vez, subsecuentes, urgencias o admisión continua) 
FÓRMULA: VARIABLE1 / VARIABLE2 X 100</t>
  </si>
  <si>
    <t xml:space="preserve">Número de consultas realizadas 
preconsulta, primera vez, subsecuentes, urgencias o admisión continua) </t>
  </si>
  <si>
    <t>Número de consultas programadas (preconsulta, primera vez, subsecuentes, urgencias o admisión continua)</t>
  </si>
  <si>
    <t>Total de usuarios en atención hospitalaria encuestados</t>
  </si>
  <si>
    <t>Total de expedientes revisados por el Comité del expediente clínico institucional</t>
  </si>
  <si>
    <t xml:space="preserve"> Número de auditorías clínicas programadas </t>
  </si>
  <si>
    <t>Número de días cama durante el período</t>
  </si>
  <si>
    <t>Número de días estancia</t>
  </si>
  <si>
    <t>Número de preconsultas otorgadas en el periodo</t>
  </si>
  <si>
    <t>Porcentaje  de expedientes clínicos revisados aprobados conforme a la 
NOM-004-SSA3-2012
FÓRMULA: VARIABLE1 / VARIABLE2 X 100</t>
  </si>
  <si>
    <t>Número de expedientes clínicos revisados  que cumplen con los criterios de la 
NOM-004-SSA3-2012</t>
  </si>
  <si>
    <t>MATRIZ DE INDICADORES PARA RESULTADOS (MIR) 2022</t>
  </si>
  <si>
    <t>2022</t>
  </si>
  <si>
    <t xml:space="preserve">A partir del ejercicio 2016, en que la CCINSHAE incorporó este indicador a la MIR, se observa un número importante de procedimientos diagnósticos ambulatorios de alta especialidad (de gabinete), los cuales permiten un mejor tratamiento terapéutico para los pacientes. Los servicios en los que se realizan son: Cardiología Nuclear, Ecocardiografía, Radiología, Electrocardiología, Ultrasonografía, Resonancia magnética y Tomografía.
En 2019 se realizaron 11,414 procedimientos diagnósticos ambulatorios de alta especialidad que representan el 20.5% del total estudios realizados en los servicios de diagnóstico de Imagenología. Es importante mencionar que para la integración del total de procedimientos diagnósticos ambulatorios se incluyen los Electrocardiogramas realizados en el servicio de Consulta Externa.
En 2020 se presentó una disminución de procedimientos de diagnóstico ambulatorios debido a la suspensión de la atención médica presencial en el servicio de Consulta Externa, derivado de la conversión del INC a Centro Hospitalario COVID (3a. semana de marzo) y con el objetivo de evitar contagios para los pacientes, para el personal médico y el personal de apoyo adscrito a esta área. 
En 2021 se reactivó el servicio de Consulta Externa (mes de mayo), en forma paulatina, lo cual llevó a realizar un mayor número de procedimientos diagnósticos ambulatorios de alta especialidad,  principalmente para pacientes subsecuentes. Cabe mencionar que en este ejercicio se incluyeron las pruebas de Inclinación que se realizan en la Clínica de Disautonomía.
En 2022 se realizó un mayor número de procedimientos diagnósticos ambulatorios, los cuales han ido incrementando paulatinamente debido a la regularización de la atención médica presencial.  Estos procedimientos diagnósticos de alta especialidad son indicados principalmente para pacientes subsecuentes. </t>
  </si>
  <si>
    <t>A partir del ejercicio 2018, en que la CCINSHAE incorporó este indicador a la MIR,  se observa la demanda de la población que carece de seguridad social por la atención médica ambulatoria de alta especialidad en cardiología y ramas afines, debido al crecimiento de factores de riesgo que se adquieren, así como de padecimientos congénitos. 
En 2019 se otorgó un menor número de consultas con respecto a las programadas por lo que es importante mencionar que en el servicio de Consulta Externa se realizó una reingniería en el proceso de admisión, fortaleciendo los mecanismos de referencia y contra-referencia; con respecto a las consultas subsecuentes, son susceptibles a que sean diferidas ante un imprevisto por parte de los pacientes, lo que genera una disminución en este tipo de consultas.
En 2020 se presentó una disminución en el otorgamiento de consultas debido a que fue suspendido la atención médica presencial en el servicio de Consulta Externa, por la conversión del INC a Centro Hospitalario COVID (3a. semana de marzo), y con el objetivo de evitar contagios para pacientes, personal médico y de apoyo adscrito a esta área, por lo que, se implementó la estrategia de otorgar consultas a pacientes subsecuentes vía telefónica. A su vez, el servicio de urgencias otorgó consultas a pacientes y a la población que requirió de atención médica.
En 2021 se mantuvo la atención vía teléfonica para los pacientes subsecuentes, la apertura del servicio de Consulta Externa con atención presencial se realizó en el mes de mayo, por lo que la atención ambulatoira se fue regularizando; en el caso del servicio de urgencias estuvo activo de forma permanente ya que otorgó el 29.4% del total de las consultas realizadas. Cabe mencionar que la programación de consultas 2021 (realizado en julio de 2020), fue menor por el alto número de contagios, y se desconocia el avance del desarrollo de la vacuna contra el virus SARS-CoV-2.
En 2022 se restableció la atención médica presencial en el Servicio de Consulta Externa con el otorgamiento de un mayor número de preconsultas, consultas de primera vez y subsecuentes. Asimismo en el Servicio de Urgencias la atención médica es continua, habiéndose realizado un mayor número de atenciones por la demanda de la población.</t>
  </si>
  <si>
    <t>Total de días estancia en el periodo de reporte</t>
  </si>
  <si>
    <t>A partir del ejercicio 2015, en que la CCINSHAE integró este indicador a la MIR, se ha incrementado el número de pacientes referidos por instituciones públicas a los que se les apertura expediente clínico institucional, debido a la incorporación al Sistema de referencia y contra-referencia, en el marco de la política de cero rechazo, por lo cual se integró un catálogo de hospitales para identificar aquellos de alta  especialidad, segundo nivel, y otros institutos de salud que refieren pacientes al Instituto Nacional de Cardiología Ignacio Chávez. 
En 2019 se realizó una reingeniería en el proceso de admisión, con el cual  se fortalecen los mecanismos de referencia y contra-referencia de pacientes diagnósticados con alguna patología en cardiología y ramas afínes.
En 2020 disminuyó el número de pacientes referidos por instituciones públicas debido a la contingencia sanitaria ya el INCICH fue convertido a Centro Hospitalario COVID (3a. semana de marzo) con el objetivo de evitar contagios para los pacientes, así como para el personal médico y de apoyo adscrito a esta área.
En 2021 se recibió un mayor número de pacientes referidos de instituciones públicas de salud, por la reactivación de la atención médica presencial en el Servicio de Consulta Externa (en mayo), por la disminución de contagios y la aplicación de la vacuna contra el virus SARS-CoV2, a un gran número de la población.
En 2022 fue aceptado un mayor número de pacientes referidos de instituciones públicas de salud, debido al restablecimiento de la atención médica presencial en el servicio de Consulta Externa.</t>
  </si>
  <si>
    <t>A partir del ejercicio 2009, en que la CCINSHAE integró este indicador a la MIR, la demanda de atención médica hospitalaria es de pacientes con enfermedades isquémicas del corazón y malformaciones congénitas del sistema circulatorio, y gran número de ellos presentan comorbilidades, lo cual requiere de la aplicación de tratamientos terapéuticos más complejos. A su vez, se realizan procedimientos terapéuticos con Cardiología Intervencionista (Hemodinámica) a los pacientes que son candidatos a los mismos y que les permite una recuperación más rápida. 
En 2019 se alcanzó el 92.7% de número de egresos por mejoría, por la debida aplicación  de los procedimientos terapéuticos, principalmente los realizados por hemodinámica, los cuales presentan un menor riesgo para los pacientes y les permiten una recuperación más rápida. 
En 2020 se presentó una disminución de ingresos a hospitalización y como efecto, un menor número de egresos hospitalarios por la conversión del INC a Centro Hospitalario COVID (3a. semana de marzo). En este periodo se alcanzó el 88.4% de egresos por mejoría. 
En 2021 por la disminución de contagios debido a la aplicación de la vacuna contra el virus SARS-COV2 a un gran número de la población, ingresó un mayor número de pacientes a hospitalización de forma paulatina, por lo que también se registró un mayor número de egresos, de los cuales el 90.6% fueron por mejoría.
En 2022 se regularizaron los ingresos y egresos hospitalarios de pacientes cardiovasculares, debido a que no se contó con pacientes COVID; a su vez, se implementaron nuevas técnicas, tanto de intervención como de apoyo ventricular, lo cual permitió un mayor número de egresos por mejoría.</t>
  </si>
  <si>
    <t>A partir del ejercicio 2016, en que la CCINSHAE incorporó este indicador a la MIR,  se ha mantenido un nivel de satisfacción de la calidad de la atención médica ambulatoria recibida, superior a los 80 puntos porcentuales. 
En 2019 la Unidad de Calidad, en conjunto con el personal de las áreas de atención ambulatoria, reforzaron las estrategías para la atención a los pacientes, particularmente para la disminución en los tiempos de espera.
En 2020 se llevó a cabo una modificación en la metodología de reporte de las encuestas de satisfacción, por lo que en apego a la misma, se generó un menor número de encuestas aplicadas. A su vez, debido a la conversión del INC a Centro Hospitalario COVID (3a. semana de marzo), disminuyó la atención ambulatoria presencial; sin embargo, hubo comunicación telefónica con los pacientes subsecuentes para dar seguimiento a su tratamiento médico, y con esta modalidad también se aplicó la encuesta de satisfacción, con un resultado favorable.
En 2021 con la reactivación en el Servicio de Consulta Externa en el mes de mayo y de forma paulatina, se realizó un mayor número de encuestas a los usuarios de la atención médica ambulatoria,  que a su vez manifestaron la satisfacción de la calidad por la atención recibida. Esta actividad se llevó en coadyuvancia entre la Unidad de Calidad y los Departamentos de Consulta Externa, Urgencias y Trabajo Social.
Durante 2022 se realizó la difusión de materiales audiovisuales para fortalecer que los pacientes y sus familias, reciban información suficiente, clara, oportuna y veraz por parte de los profesionales de la salud que participan en su atención.</t>
  </si>
  <si>
    <t>A partir del ejercicio 2016, en que la CCINSHAE incorporó este indicador a la MIR,  se observa un número importante de sesiones de rehabilitación especializadas (Ergometría y Kinesioterapía) realizadas con respecto al total de sesiones de rehabilitación, las cuales forman parte del Programa de Rehabilitación Cardiaca para los pacientes que han tenido algún evento cardiovacular y que les permite su integración a sus actividades cotidianas. 
En 2019 se realizaron 13,014 sesiones especializadas en rehabilitación cardiaca que representaron el 84.4% del total, por lo que es importante mencionar que durante este año se concluyó la restructuración del servicio, lo cual permitió la optimización del proceso de programación de los pacientes para disminuir los tiempos de espera entre la consulta de 1a. vez y la realización de pruebas de esfuerzo.
En 2020 se presentó una disminución de sesiones de rehabilitación debido a la suspensión de atención médica ambulatoria (3a. semana de marzo) por la conversión del INC a Centro Hospitalario COVID y con el objetivo de evitar contagios para los pacientes, para el personal médico y personal de apoyo adscrito a esta área. Cabe mencionar que se dió inicio de sesiones Post-COVID por videoconferencia.
En 2021 derivado de la reactivación de la atención presencial de la Consulta Externa (mes de mayo), se presentó un incremento en el número de sesiones de rehabilitación especializadas en Cardiología. Es importante mencionar que también se realizaron sesiones por videoconferencia y vía telefónica con la finalidad de dar seguimiento a los pacientes de este servicio.
En 2022 se restableció la atención médica presencial que permitió continuar con el otorgamiento de las sesiones especializadas de Ergometría y  Kinesioterapia, principalmente durante el segundo semestre del año. Asimismo debido al incremento de sesiones presenciales, disminuyeron las sesiones telefónicas Post-Covid, las cuales son realizadas por personal altamente calificado.</t>
  </si>
  <si>
    <t>A partir del ejercicio 2018, en que el INC se comprometió a reportar este indicador a la CCINSHAE,  se observa que el total de los procedimientos terapéuticos ambulatorios de alta especialidad que se realizan (vía radial por hemodinámica), corresponden al 100% de los procedimientos terapéuticos ambulatorios que se realizan en el Instituto, para los pacientes que son candidatos a los mismos. 
En 2019 se realizaron 134 procedimientos terapéuticos ambulatorios de alta especialidad, por lo que, es importante mencionar que sólo se realizan a pacientes que son candidatos a este tipo de procedimientos.
En 2020 se presentó una disminución de procedimientos terapéuticos ambulatorios, debido a la suspensión de atención médica a pacientes cradiovasculares  por la conversión del INC a Centro Hospitalario COVID (3a. semana de marzo) y con el objetivo de evitar contagios para los pacientes, así como para el personal médico y de apoyo en la atención ambulatoria.
En 2021 con la reactivación de la atención médica ambulatoria, se reiniciaron en forma paulatina los procedimientos terapéuticos ambulatorios por intervencionismo vía radial, con un importante número de pacientes atendidos en el servicio de Hemodinámica, principalmente durante el segundo semestre.
En 2022 se restableció la atención médica presencial para pacientes cardiovasculares que son candidatos a tratamiento terapéutico ambulatorio por intervencionismo, con lo cual se realizó un mayor.</t>
  </si>
  <si>
    <t>A partir del ejercicio 2016, en que la CCINSHAE incorporó este indicador a la MIR,  se ha mantenido un nivel de satisfacción de la calidad de la atención médica hospitalaria recibida, superior a los 80 puntos porcentuales. 
En 2019 la Unidad de Calidad, en conjunto con el personal del área de hospitalización, reforzaron las estrategías para la atención a los pacientes, a través de la implementación del protocolo de Servicio para la Atención Ciudadana con las siguientes acciones: Saluda, Orienta, Notifica, Respeta, Identificate y Escucha "SONRIE", con un efecto positivo en la percepción del usuario.
En 2020 se llevó a cabo una modificación en la metodología de las encuestas de satisfacción, por lo que en apego a la misma, se  realizó un menor número de encuestas.  A su vez, debido a la conversión del INC a Hospital COVID (3a. semana de marzo), un gran número de encuestas fueron aplicadas vía telefónica, a los pacientes que recibieron atención hospitalaria, con el objetivo de evitar el riesgo de contagio.
En 2021 con el incremento de ingresos de pacientes para atención hospitalaria, de forma paulatina, se realizaron encuestas de forma presencial, y su vez se mantuvo la estrategía de aplicación de encuestas vía telefónica, obteniendo resultados favorables por la atención recibida.
Durante 2022 se observó un descenso en la percepción de satisfacción de la calidad de la atención médica hospitalaria, específicamente de  febrero a mayo, derivado de las medidas sanitarias implementadas, que garantizarán la seguridad de los pacientes y la prevención de contagios relacionados con el virus SARS CoV-2 (COVID-19); sin embargo con la disminución de los mismos, se retomaron las visitas de los familiares y los informes médicos presenciales.</t>
  </si>
  <si>
    <t>A partir del ejercicio 2012, en que la CCINSHAE incorporó este indicador a la MIR,  el número de expedientes clínicos revisados aprobados conforme a la NOM-OO4-SSA3-2012, la cual establece los criterios científicos, éticos, tecnológicos y administrativos obligatorios en la elaboración, integración, uso, manejo, archivo, conservación, propiedad, titularidad y confidencialidad del expediente clínico, se ha mantenido constante con respecto a los expedientes revisados por el Comité del Expediente Clínico Institucional.
En 2019 se planteó llevar a cabo una evaluación más crítica y objetiva para dar cumplimiento a la NOM-004-SSA3-2012, por lo que se presentó una disminución en el número de expedientes revisados que cumplen con los criterios señalados en la citada norma.
En 2020 se llevó a cabo la conversión del INC a Hospital de Apoyo COVID (3a. semana de marzo), lo cual derivó en una disminución del personal médico, de enfermería y administrativo involucrado en la integración, manejo y resguardo del expediente clínico, lo que a su vez tuvó como efecto un menor número de expedientes evaluados conforme a los criterios que establece la NOM-004-SSA3-2012; a su vez, la evaluación que se llevó a cabo se hizo más crítica y objetiva conforme a los criterios establecidos en la Norma.
En 2021 se implementó un cronograma de evaluación de expedientes clínicos, en el cual, el personal de la Unidad de Calidad realizó las evaluaciones de manera crítica y objetiva, presentando los resultados de manera mensual en el Subcomité de Expediente Clínico, para la toma de decisiones; en este ejercicio se programó revisar un menor número de expedientes para llevar a cabo un mapeo del proceso respecto a la integración, manejo y resguardo del expediente clínico; así como el análisis de factibilidad respecto a la inclusión de la firma electrónica avanzada. 
En 2022 el Subcomité del Expediente Clínico implementó acciones (ejercicios de auditoría interna por parte de la Dirección Médica y Unidad de Calidad) encaminadas a mejorar el manejo, uso, resguardo e integración del Expediente Clínico.</t>
  </si>
  <si>
    <t xml:space="preserve">A partir del ejercicio 2016, en que la CCINSHAE incorporó este indicador a la MIR,  se ha realizado una Auditoría Clínica cada año, conforme a la programación, por lo que se ha obtenido un cumplimiento del 100%.  
Al cierre del ejercicio 2019, se realizó la Auditoría Clínica denominada "Implementación del Soporte Circulatorio con Oxidación de Membrana (ECMO)", del Programa de Asistencia Ventricular. 
En 2020 debido al impacto de la pandemia por el virus SARS-CoV-2 (COVID-19), el INC fue convertido en Centro de Apoyo Hospitalario COVID (3a. semana de marzo), por tal razón se realizó la Auditoría Clínica denominada: "Evaluación del perfil de seguridad del medicamento Dexametasona intravenosa 6 mg en comparación de Metilprednisolona intravenosa 150 mg en pacientes sospechosos o confirmados por COVID-19" con el objetivo de evaluar los beneficios de la implementación de la Farmacología Clínica en el INC, ejemplificando el impacto que tiene el seguimiento Farmacoterapéutico y Farmacovigilancia en los pacientes; así como, identificar y evaluar las reacciones adversas causadas por el uso de dicho médicamento en pacientes sospechosos o confirmados COVID-19.
En 2021 se realizó la Auditoría Clínica, con un enfoque de atención farmacéutica en la atención de los pacientes hospitalizados, con el desarrollo del estudio "Reducción del Riesgo relativo en la prescripción por las Intervenciones Farmacéuticas”.
En 2022 se llevó a cabo la Auditoría Clinica denominada Programa Institucional de Asistencia en ECMO para pacientes con COVID-19 severo; cuyo objetivo fue evaluar los resultados del programa de asistencia con ECMO veno-venoso (VV) para pacientes con COVID severo, atendidos en el INC. </t>
  </si>
  <si>
    <t>A partir del ejercicio 2016, en que la CCINSHAE incorporó este indicador a la MIR,  se observa un porcentaje de ocupación constante por la demanda de atención médica de alta especialidad en cardiología y ramas afines de la población que carece de seguridad social, principalmente con enfermedades isquémicas del corazón y malformaciones congénitas del sistema circulatorio y que a su vez presentan comorbilidades, lo cual tiene como efecto la aplicación de tratamientos terapéuticos complejos.
En 2019 se presenta una ligera disminucíon, ya que los procedimientos terapéuticos por cardiología intervensionista que se realizan a los pacientes que son candidatos a los mismos, les permite una recuperación más rápida, lo cual tiene como efecto una menor estancia hospitalaria y a su vez, una disminución en el porcentaje de ocupación.
En 2020 disminuyó el número de ingresos hospitalarios de los pacientes institucionales, debido a la contingencia sanitaria por el virus SARS-CoV-2, y que el INC fue convertido a Hospital de Apoyo COVID (3a. semana de marzo), lo cual tuvo como efecto un menor porcentaje de ocupación hospitalaria. 
En 2021 debido a la disminución de contagios por el virus SARS-CoV-2 y la aplicación  de la vacuna a gran parte de la población, ingresó un mayor número de pacientes de forma paulatina y con todas las medidas sanitarias requeridas; además se llevó a cabo una conversión de camas censables a no censables por las acciones realizadas para la atención de pacientes COVID.
En 2022 debido a la regularización de la atención médica hospitalaria, ingresó un mayor número de pacientes cardiovasculares para la realización de procedimientos terapéuticos, por lo que se generó un crecimiento en la ocupación hospitalaria.</t>
  </si>
  <si>
    <t xml:space="preserve">A partir del ejercicio 2016, en que la CCINSHAE incorporó este indicador a la MIR,  se observa un promedio de días estancia constante, con un incremento de 0.3 días para 2018, lo cual representa 7 horas más de estancia por la complejidad de las patologías de los pacientes, principalmente de los que presentan comorbilidades.
En 2019 se registró un mayor número de egresos con una disminucíon en el promedio de días estancia, debido a la aplicación de procedimientos terapéuticos por cardiología intervensionista, así como la implementación de las acciones de mejora del proceso quirúrgico.
En 2020 se presentó una disminución de ingresos hospitalrios de pacientes institucionales por la conversión INC a Centro Hospitalario de Apoyo COVID (3a. semana de marzo); sin embargo, se obtuvo un promedio de 9.6 días estancia, ya que también fueron atendidos pacientes COVID.
En 2021 debido a la disminución de pacientes COVID, disminución de contagios por el virus SARS-CoV-2 y a la aplicación  de la vacuna a una gran parte de la población, ingresó un mayor número de pacientes institucionales y un importante número de ellos presentaban comorbilidades, lo cual tiene como efecto un incremento en el promedio de días estancia. 
En 2022 aún cuando de presentó un mayor número de ingresos de pacientes cardiovasculares, el promedio de días estancia fue menor, lo que destaca la eficacia terapéutica, ya que del total de los egresos, el 92.5% fue por mejoría. Además, la implementación de nuevas técnicas de tratamiento intervencionista, disminuyen el tiempo de internamiento. </t>
  </si>
  <si>
    <t>A partir del ejercicio 2016, en que la CCINSHAE incorporó este indicador a la MIR,  se observa en los ejercicios subsecuentes una disminución en el número de preconsultas y consultas de primera vez. Es importante mencionar que se otorga la atención médica especializada a la población que carece de seguridad social y presenta patologías cardiovasculares, ya sea por el desarrollo de factores de riesgo, así como, por padecimientos congénitos.
En 2019 se llevó a cabo una reingeniería en el proceso de admisión, con el cual se fortalecieron los mecanismos de referencia y contra-referencia de pacientes diagnósticados por Instituciones públicas, con alguna patología cardiológica.
En 2020 se presentó una disminución en el otorgamiento de consultas por la suspensión de atencíon médica ambulatoria en el servicio de Consulta Externa, derivado de la conversión del INC a Centro Hospitalario de Apoyo COVID (3a. semana de marzo), y con el objetivo de evitar contagios para los pacientes, así como para el personal médico y de apoyo adscrito a esta área. 
En 2021 el servicio de Consulta Externa regularizó sus actividades de atención  ambulatoria presencial a partir del mes de mayo, con el otorgamiento de preconsultas y consultas de primera vez, con un aforo controlado y con las medidas sanitarias requeridas; de junio a diciembre se incrementó el número de atenciones. 
En 2022 se restableció la atención médica presencial en el Servicio de Consulta Externa lo que permitió otorgar un mayor número de consultas de primera vez a la población con padecimientos cardiovasculares que demanda los servicios de salud.</t>
  </si>
  <si>
    <t>A partir del ejercicio 2015, en que la CCINSHAE incorporó este indicador a la MIR, se presentan variaciones entre periodos, en la tasa de infección nosocomial, por lo que es importante mencionar que por la complejidad de las patologías que presentan los pacientes, se prolonga su estancia con el riesgo de desarrollar alguna infección. Ante esta posibilidad, el Comité de Infecciones Nosocomiales tiene por objetivo controlar y prevenir infecciones a través de la identificación, control y disminución de riesgos de contraer o transmitir infecciones entre pacientes, el personal multidisciplinario y visitantes. 
En 2019  la tasa de infección presentó un crecimiento con respecto a los ejercicios anteriores, por lo que es importante señalar que debido a la complejidad de las afecciones cardiovasculares que presentan los pacientes, tienen un mayor riesgo de adquirir infecciones durante su estancia hospitalaria, aún cuando se mantienen las acciones establecidas en el Programa de Calidad y Seguridad del Paciente, en el cual se incluyen los programas "Prevención y Control de Infecciones" y "Programa efectivo de higiene de manos". A su vez, cabe destacar, que a nivel nacional se presenta una tendencia epidemiológica, derivado de  procesos de resistencia antimicrobiana.
En 2020 se presentó una disminución de pacientes institucionales en hospitalización por la conversión del INC a Centro Hospitalario de Apoyo COVID (3a. semana de marzo), por lo que debido a las condiciones de los pacientes atendidos por este contagio, se incrementó el número de episodios de  infecciones nosocomiales, teniendo como resultado una tasa del 8.9 
En 2021  por la disminución de contagios debido a la aplicación de la vacuna contra el virus SARS-CoV-2 a un gran número de la población y la disminución de pacientes COVID, ingresó un mayor número de pacientes institucionales, por lo que es importante mencionar que se mantienen de forma permanente los cuidados obligatorios del Programa de Seguridad para el Paciente, así como, el de Higiene de Manos, como medida para el control de riesgo de infección. 
En 2022 aún cuando ingresó un mayor número de pacientes a hospitalización, se mantuvo el control adecuado de las infecciones nosocomiales, por lo que al cierre del ejercicio, fue menor el número de episodios de infección.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</si>
</sst>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3"/>
      <color theme="1"/>
      <name val="Calibri"/>
      <family val="2"/>
      <scheme val="minor"/>
    </font>
    <font>
      <sz val="24"/>
      <name val="Calibri"/>
      <family val="2"/>
      <scheme val="minor"/>
    </font>
    <font>
      <sz val="23"/>
      <name val="Calibri"/>
      <family val="2"/>
      <scheme val="minor"/>
    </font>
    <font>
      <b/>
      <sz val="23"/>
      <name val="Calibri"/>
      <family val="2"/>
      <scheme val="minor"/>
    </font>
    <font>
      <b/>
      <sz val="22"/>
      <color rgb="FFFF0000"/>
      <name val="Calibri"/>
      <family val="2"/>
      <scheme val="minor"/>
    </font>
    <font>
      <b/>
      <sz val="22"/>
      <color rgb="FFC0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4" fillId="0" borderId="0"/>
  </cellStyleXfs>
  <cellXfs count="136">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1"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6" xfId="0" applyNumberFormat="1" applyFont="1" applyFill="1" applyBorder="1" applyAlignment="1" applyProtection="1">
      <alignment horizontal="center" vertical="center" wrapText="1"/>
    </xf>
    <xf numFmtId="3" fontId="15" fillId="0" borderId="17" xfId="0" applyNumberFormat="1" applyFont="1" applyFill="1" applyBorder="1" applyAlignment="1" applyProtection="1">
      <alignment horizontal="center" vertical="center" wrapText="1"/>
      <protection locked="0"/>
    </xf>
    <xf numFmtId="3" fontId="15" fillId="0" borderId="18" xfId="1"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2" xfId="0" applyBorder="1" applyProtection="1"/>
    <xf numFmtId="0" fontId="0" fillId="0" borderId="20" xfId="0" applyBorder="1" applyProtection="1"/>
    <xf numFmtId="0" fontId="0" fillId="0" borderId="23" xfId="0" applyBorder="1" applyProtection="1"/>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24" xfId="0" applyFont="1" applyFill="1" applyBorder="1" applyAlignment="1" applyProtection="1">
      <alignment horizontal="left" vertical="center" wrapText="1"/>
    </xf>
    <xf numFmtId="0" fontId="10" fillId="5" borderId="12" xfId="0" applyFont="1" applyFill="1" applyBorder="1" applyAlignment="1" applyProtection="1">
      <alignment horizontal="left" vertical="center" wrapText="1"/>
    </xf>
    <xf numFmtId="0" fontId="10" fillId="0" borderId="13" xfId="0" applyFont="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49" fontId="20" fillId="4" borderId="12" xfId="0" applyNumberFormat="1" applyFont="1" applyFill="1" applyBorder="1" applyAlignment="1" applyProtection="1">
      <alignment horizontal="center" vertical="center" wrapText="1"/>
    </xf>
    <xf numFmtId="165" fontId="15" fillId="4" borderId="13" xfId="0" applyNumberFormat="1" applyFont="1" applyFill="1" applyBorder="1" applyAlignment="1" applyProtection="1">
      <alignment horizontal="center" vertical="center" wrapText="1"/>
    </xf>
    <xf numFmtId="3" fontId="15" fillId="4" borderId="10" xfId="0" applyNumberFormat="1" applyFont="1" applyFill="1" applyBorder="1" applyAlignment="1" applyProtection="1">
      <alignment horizontal="center" vertical="center" wrapText="1"/>
    </xf>
    <xf numFmtId="3" fontId="15" fillId="4" borderId="12" xfId="0" applyNumberFormat="1" applyFont="1" applyFill="1" applyBorder="1" applyAlignment="1" applyProtection="1">
      <alignment horizontal="center" vertical="center" wrapText="1"/>
    </xf>
    <xf numFmtId="49" fontId="20" fillId="6" borderId="15" xfId="0" applyNumberFormat="1" applyFont="1" applyFill="1" applyBorder="1" applyAlignment="1" applyProtection="1">
      <alignment horizontal="center" vertical="center" wrapText="1"/>
    </xf>
    <xf numFmtId="165" fontId="15" fillId="6" borderId="16" xfId="0" applyNumberFormat="1" applyFont="1" applyFill="1" applyBorder="1" applyAlignment="1" applyProtection="1">
      <alignment horizontal="center" vertical="center" wrapText="1"/>
    </xf>
    <xf numFmtId="3" fontId="15" fillId="6" borderId="17" xfId="0" applyNumberFormat="1" applyFont="1" applyFill="1" applyBorder="1" applyAlignment="1" applyProtection="1">
      <alignment horizontal="center" vertical="center" wrapText="1"/>
    </xf>
    <xf numFmtId="3" fontId="15" fillId="6" borderId="18" xfId="1"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165" fontId="15" fillId="0" borderId="13" xfId="0" applyNumberFormat="1" applyFont="1" applyFill="1" applyBorder="1" applyAlignment="1" applyProtection="1">
      <alignment horizontal="center" vertical="center" wrapText="1"/>
    </xf>
    <xf numFmtId="3" fontId="15" fillId="0" borderId="10" xfId="0" applyNumberFormat="1" applyFont="1" applyFill="1" applyBorder="1" applyAlignment="1" applyProtection="1">
      <alignment horizontal="center" vertical="center" wrapText="1"/>
      <protection locked="0"/>
    </xf>
    <xf numFmtId="3" fontId="15" fillId="0" borderId="12" xfId="1" applyNumberFormat="1" applyFont="1" applyFill="1" applyBorder="1" applyAlignment="1" applyProtection="1">
      <alignment horizontal="center" vertical="center" wrapText="1"/>
      <protection locked="0"/>
    </xf>
    <xf numFmtId="165" fontId="15" fillId="0" borderId="26" xfId="0" applyNumberFormat="1" applyFont="1" applyFill="1" applyBorder="1" applyAlignment="1" applyProtection="1">
      <alignment horizontal="center" vertical="center" wrapText="1"/>
    </xf>
    <xf numFmtId="3" fontId="15" fillId="0" borderId="27" xfId="0" applyNumberFormat="1" applyFont="1" applyFill="1" applyBorder="1" applyAlignment="1" applyProtection="1">
      <alignment horizontal="center" vertical="center" wrapText="1"/>
      <protection locked="0"/>
    </xf>
    <xf numFmtId="3" fontId="15" fillId="0" borderId="28" xfId="1" applyNumberFormat="1" applyFont="1" applyFill="1" applyBorder="1" applyAlignment="1" applyProtection="1">
      <alignment horizontal="center" vertical="center" wrapText="1"/>
      <protection locked="0"/>
    </xf>
    <xf numFmtId="49" fontId="20" fillId="2" borderId="25" xfId="0" applyNumberFormat="1" applyFont="1" applyFill="1" applyBorder="1" applyAlignment="1" applyProtection="1">
      <alignment horizontal="center" vertical="center" wrapText="1"/>
    </xf>
    <xf numFmtId="164" fontId="19" fillId="0" borderId="1" xfId="1" applyNumberFormat="1" applyFont="1" applyFill="1" applyBorder="1" applyAlignment="1" applyProtection="1">
      <alignment vertical="center"/>
    </xf>
    <xf numFmtId="3" fontId="15" fillId="0" borderId="30" xfId="0" applyNumberFormat="1" applyFont="1" applyFill="1" applyBorder="1" applyAlignment="1" applyProtection="1">
      <alignment horizontal="center" vertical="center" wrapText="1"/>
      <protection locked="0"/>
    </xf>
    <xf numFmtId="3" fontId="15" fillId="0" borderId="31" xfId="1" applyNumberFormat="1" applyFont="1" applyFill="1" applyBorder="1" applyAlignment="1" applyProtection="1">
      <alignment horizontal="center" vertical="center" wrapText="1"/>
      <protection locked="0"/>
    </xf>
    <xf numFmtId="49" fontId="20" fillId="7" borderId="23" xfId="0" applyNumberFormat="1" applyFont="1" applyFill="1" applyBorder="1" applyAlignment="1" applyProtection="1">
      <alignment horizontal="center" vertical="center" wrapText="1"/>
    </xf>
    <xf numFmtId="49" fontId="20" fillId="0" borderId="25" xfId="0" applyNumberFormat="1" applyFont="1" applyFill="1" applyBorder="1" applyAlignment="1" applyProtection="1">
      <alignment horizontal="center" vertical="center" wrapText="1"/>
    </xf>
    <xf numFmtId="49" fontId="20" fillId="0" borderId="29" xfId="0" applyNumberFormat="1" applyFont="1" applyFill="1" applyBorder="1" applyAlignment="1" applyProtection="1">
      <alignment horizontal="center" vertical="center" wrapText="1"/>
    </xf>
    <xf numFmtId="49" fontId="20" fillId="0" borderId="23" xfId="0" applyNumberFormat="1" applyFont="1" applyFill="1" applyBorder="1" applyAlignment="1" applyProtection="1">
      <alignment horizontal="center" vertical="center" wrapText="1"/>
    </xf>
    <xf numFmtId="49" fontId="20" fillId="2" borderId="32" xfId="0" applyNumberFormat="1" applyFont="1" applyFill="1" applyBorder="1" applyAlignment="1" applyProtection="1">
      <alignment horizontal="center" vertical="center" wrapText="1"/>
    </xf>
    <xf numFmtId="49" fontId="20" fillId="0" borderId="33" xfId="0" applyNumberFormat="1" applyFont="1" applyFill="1" applyBorder="1" applyAlignment="1" applyProtection="1">
      <alignment horizontal="center" vertical="center" wrapText="1"/>
    </xf>
    <xf numFmtId="165" fontId="15" fillId="0" borderId="34" xfId="0" applyNumberFormat="1" applyFont="1" applyFill="1" applyBorder="1" applyAlignment="1" applyProtection="1">
      <alignment horizontal="center" vertical="center" wrapText="1"/>
    </xf>
    <xf numFmtId="165" fontId="15" fillId="0" borderId="11" xfId="0" applyNumberFormat="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165" fontId="15" fillId="0" borderId="35"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24"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26" fillId="0" borderId="0" xfId="0" applyFont="1" applyAlignment="1" applyProtection="1">
      <alignment horizontal="right" vertical="center"/>
    </xf>
    <xf numFmtId="0" fontId="27" fillId="0" borderId="0" xfId="0" applyFont="1" applyAlignment="1" applyProtection="1">
      <alignment horizontal="center" vertical="center"/>
    </xf>
    <xf numFmtId="49" fontId="20" fillId="7" borderId="25" xfId="0" applyNumberFormat="1"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22" xfId="0" applyFont="1" applyBorder="1" applyAlignment="1" applyProtection="1">
      <alignment horizontal="center" vertical="center" wrapText="1"/>
    </xf>
    <xf numFmtId="0" fontId="24" fillId="0" borderId="7" xfId="0" applyNumberFormat="1" applyFont="1" applyBorder="1" applyAlignment="1" applyProtection="1">
      <alignment horizontal="justify" vertical="top" wrapText="1"/>
      <protection locked="0"/>
    </xf>
    <xf numFmtId="0" fontId="24" fillId="0" borderId="22" xfId="0" applyNumberFormat="1" applyFont="1" applyBorder="1" applyAlignment="1" applyProtection="1">
      <alignment horizontal="justify" vertical="top" wrapText="1"/>
      <protection locked="0"/>
    </xf>
    <xf numFmtId="0" fontId="24" fillId="0" borderId="20" xfId="0" applyNumberFormat="1" applyFont="1" applyBorder="1" applyAlignment="1" applyProtection="1">
      <alignment horizontal="justify" vertical="top" wrapText="1"/>
      <protection locked="0"/>
    </xf>
    <xf numFmtId="0" fontId="24" fillId="0" borderId="23" xfId="0" applyNumberFormat="1" applyFont="1" applyBorder="1" applyAlignment="1" applyProtection="1">
      <alignment horizontal="justify" vertical="top"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0" fontId="21" fillId="0" borderId="7" xfId="0" applyFont="1" applyBorder="1" applyAlignment="1" applyProtection="1">
      <alignment horizontal="center" vertical="center" wrapText="1"/>
    </xf>
    <xf numFmtId="0" fontId="21" fillId="0" borderId="22" xfId="0" applyFont="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26" fillId="0" borderId="0" xfId="0" applyFont="1" applyAlignment="1" applyProtection="1">
      <alignment horizontal="right" vertical="center" wrapText="1"/>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7" fillId="0" borderId="0" xfId="0" applyFont="1" applyAlignment="1" applyProtection="1">
      <alignment horizontal="center" vertical="center"/>
    </xf>
    <xf numFmtId="0" fontId="3" fillId="0" borderId="1" xfId="0" applyFont="1" applyBorder="1" applyAlignment="1" applyProtection="1">
      <alignment horizontal="left"/>
      <protection locked="0"/>
    </xf>
    <xf numFmtId="0" fontId="24" fillId="0" borderId="7" xfId="0" applyNumberFormat="1" applyFont="1" applyBorder="1" applyAlignment="1" applyProtection="1">
      <alignment horizontal="justify" vertical="center" wrapText="1"/>
      <protection locked="0"/>
    </xf>
    <xf numFmtId="0" fontId="24" fillId="0" borderId="22" xfId="0" applyNumberFormat="1" applyFont="1" applyBorder="1" applyAlignment="1" applyProtection="1">
      <alignment horizontal="justify" vertical="center" wrapText="1"/>
      <protection locked="0"/>
    </xf>
    <xf numFmtId="0" fontId="24" fillId="0" borderId="20" xfId="0" applyNumberFormat="1" applyFont="1" applyBorder="1" applyAlignment="1" applyProtection="1">
      <alignment horizontal="justify" vertical="center" wrapText="1"/>
      <protection locked="0"/>
    </xf>
    <xf numFmtId="0" fontId="24" fillId="0" borderId="23" xfId="0" applyNumberFormat="1" applyFont="1" applyBorder="1" applyAlignment="1" applyProtection="1">
      <alignment horizontal="justify" vertical="center" wrapText="1"/>
      <protection locked="0"/>
    </xf>
    <xf numFmtId="0" fontId="3" fillId="0" borderId="0" xfId="0" applyFont="1" applyAlignment="1" applyProtection="1">
      <alignment horizontal="center"/>
    </xf>
    <xf numFmtId="0" fontId="7" fillId="0" borderId="0" xfId="0" applyFont="1" applyAlignment="1" applyProtection="1">
      <alignment horizontal="center"/>
    </xf>
    <xf numFmtId="0" fontId="21" fillId="0" borderId="7" xfId="0" applyFont="1" applyBorder="1" applyAlignment="1" applyProtection="1">
      <alignment horizontal="center" vertical="top" wrapText="1"/>
    </xf>
    <xf numFmtId="0" fontId="21" fillId="0" borderId="22" xfId="0" applyFont="1" applyBorder="1" applyAlignment="1" applyProtection="1">
      <alignment horizontal="center" vertical="top" wrapText="1"/>
    </xf>
    <xf numFmtId="49" fontId="24" fillId="0" borderId="7" xfId="0" applyNumberFormat="1" applyFont="1" applyBorder="1" applyAlignment="1" applyProtection="1">
      <alignment horizontal="justify" vertical="center" wrapText="1"/>
      <protection locked="0"/>
    </xf>
    <xf numFmtId="49" fontId="25" fillId="0" borderId="22" xfId="0" applyNumberFormat="1" applyFont="1" applyBorder="1" applyAlignment="1" applyProtection="1">
      <alignment horizontal="justify" vertical="center" wrapText="1"/>
      <protection locked="0"/>
    </xf>
    <xf numFmtId="49" fontId="25" fillId="0" borderId="7" xfId="0" applyNumberFormat="1" applyFont="1" applyBorder="1" applyAlignment="1" applyProtection="1">
      <alignment horizontal="justify" vertical="center" wrapText="1"/>
      <protection locked="0"/>
    </xf>
    <xf numFmtId="49" fontId="25" fillId="0" borderId="20" xfId="0" applyNumberFormat="1" applyFont="1" applyBorder="1" applyAlignment="1" applyProtection="1">
      <alignment horizontal="justify" vertical="center" wrapText="1"/>
      <protection locked="0"/>
    </xf>
    <xf numFmtId="49" fontId="25" fillId="0" borderId="23" xfId="0" applyNumberFormat="1" applyFont="1" applyBorder="1" applyAlignment="1" applyProtection="1">
      <alignment horizontal="justify" vertical="center" wrapText="1"/>
      <protection locked="0"/>
    </xf>
    <xf numFmtId="49" fontId="24" fillId="0" borderId="22" xfId="0" applyNumberFormat="1" applyFont="1" applyBorder="1" applyAlignment="1" applyProtection="1">
      <alignment horizontal="justify" vertical="center" wrapText="1"/>
      <protection locked="0"/>
    </xf>
    <xf numFmtId="49" fontId="24" fillId="0" borderId="20"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0" fontId="3" fillId="2" borderId="36" xfId="1" applyFont="1" applyFill="1" applyBorder="1" applyAlignment="1" applyProtection="1">
      <alignment horizontal="center" vertical="center" wrapText="1"/>
    </xf>
    <xf numFmtId="0" fontId="3" fillId="2" borderId="37" xfId="1" applyFont="1" applyFill="1" applyBorder="1" applyAlignment="1" applyProtection="1">
      <alignment horizontal="center" vertical="center" wrapText="1"/>
    </xf>
    <xf numFmtId="49" fontId="23" fillId="0" borderId="7" xfId="0" applyNumberFormat="1" applyFont="1" applyBorder="1" applyAlignment="1" applyProtection="1">
      <alignment horizontal="justify" vertical="center" wrapText="1"/>
      <protection locked="0"/>
    </xf>
    <xf numFmtId="49" fontId="23" fillId="0" borderId="22" xfId="0" applyNumberFormat="1" applyFont="1" applyBorder="1" applyAlignment="1" applyProtection="1">
      <alignment horizontal="justify" vertical="center" wrapText="1"/>
      <protection locked="0"/>
    </xf>
    <xf numFmtId="49" fontId="23" fillId="0" borderId="20" xfId="0" applyNumberFormat="1" applyFont="1" applyBorder="1" applyAlignment="1" applyProtection="1">
      <alignment horizontal="justify" vertical="center" wrapText="1"/>
      <protection locked="0"/>
    </xf>
    <xf numFmtId="49" fontId="23" fillId="0" borderId="23" xfId="0" applyNumberFormat="1" applyFont="1" applyBorder="1" applyAlignment="1" applyProtection="1">
      <alignment horizontal="justify" vertical="center" wrapText="1"/>
      <protection locked="0"/>
    </xf>
    <xf numFmtId="0" fontId="25" fillId="0" borderId="22" xfId="0" applyNumberFormat="1" applyFont="1" applyBorder="1" applyAlignment="1" applyProtection="1">
      <alignment horizontal="justify" vertical="center" wrapText="1"/>
      <protection locked="0"/>
    </xf>
    <xf numFmtId="0" fontId="25" fillId="0" borderId="7" xfId="0" applyNumberFormat="1" applyFont="1" applyBorder="1" applyAlignment="1" applyProtection="1">
      <alignment horizontal="justify" vertical="center" wrapText="1"/>
      <protection locked="0"/>
    </xf>
    <xf numFmtId="0" fontId="25" fillId="0" borderId="20" xfId="0" applyNumberFormat="1" applyFont="1" applyBorder="1" applyAlignment="1" applyProtection="1">
      <alignment horizontal="justify" vertical="center" wrapText="1"/>
      <protection locked="0"/>
    </xf>
    <xf numFmtId="0" fontId="25" fillId="0" borderId="23"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2" fillId="0" borderId="7" xfId="0" applyFont="1" applyBorder="1" applyAlignment="1" applyProtection="1">
      <alignment horizontal="center" vertical="center" wrapText="1"/>
    </xf>
    <xf numFmtId="0" fontId="22" fillId="0" borderId="22" xfId="0"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CCFFCC"/>
      <color rgb="FF0000FF"/>
      <color rgb="FFFFFFFF"/>
      <color rgb="FF00FF00"/>
      <color rgb="FF0000B8"/>
      <color rgb="FF9933FF"/>
      <color rgb="FF7D25FF"/>
      <color rgb="FF000082"/>
      <color rgb="FF005800"/>
      <color rgb="FFEA90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8"/>
          <c:y val="3.5576423565706859E-2"/>
          <c:w val="0.89955057802240657"/>
          <c:h val="0.88355871482451254"/>
        </c:manualLayout>
      </c:layout>
      <c:barChart>
        <c:barDir val="col"/>
        <c:grouping val="clustered"/>
        <c:varyColors val="0"/>
        <c:ser>
          <c:idx val="0"/>
          <c:order val="0"/>
          <c:spPr>
            <a:solidFill>
              <a:schemeClr val="accent1"/>
            </a:solidFill>
            <a:ln>
              <a:noFill/>
            </a:ln>
            <a:effectLst/>
          </c:spPr>
          <c:invertIfNegative val="0"/>
          <c:cat>
            <c:strRef>
              <c:f>'E023 IND 1_2022'!$D$16:$D$29</c:f>
              <c:strCache>
                <c:ptCount val="8"/>
                <c:pt idx="0">
                  <c:v>2015</c:v>
                </c:pt>
                <c:pt idx="1">
                  <c:v>2016</c:v>
                </c:pt>
                <c:pt idx="2">
                  <c:v>2017</c:v>
                </c:pt>
                <c:pt idx="3">
                  <c:v>2018</c:v>
                </c:pt>
                <c:pt idx="4">
                  <c:v>2019</c:v>
                </c:pt>
                <c:pt idx="5">
                  <c:v>2020</c:v>
                </c:pt>
                <c:pt idx="6">
                  <c:v>2021</c:v>
                </c:pt>
                <c:pt idx="7">
                  <c:v>2022</c:v>
                </c:pt>
              </c:strCache>
            </c:strRef>
          </c:cat>
          <c:val>
            <c:numRef>
              <c:f>'E023 IND 1_2022'!$E$16:$E$29</c:f>
              <c:numCache>
                <c:formatCode>#,##0.0</c:formatCode>
                <c:ptCount val="8"/>
                <c:pt idx="0">
                  <c:v>9.9</c:v>
                </c:pt>
                <c:pt idx="1">
                  <c:v>12</c:v>
                </c:pt>
                <c:pt idx="2">
                  <c:v>28.8</c:v>
                </c:pt>
                <c:pt idx="3">
                  <c:v>34.5</c:v>
                </c:pt>
                <c:pt idx="4">
                  <c:v>30.1</c:v>
                </c:pt>
                <c:pt idx="5">
                  <c:v>12</c:v>
                </c:pt>
                <c:pt idx="6">
                  <c:v>18.8</c:v>
                </c:pt>
                <c:pt idx="7">
                  <c:v>35.700000000000003</c:v>
                </c:pt>
              </c:numCache>
            </c:numRef>
          </c:val>
        </c:ser>
        <c:dLbls>
          <c:showLegendKey val="0"/>
          <c:showVal val="0"/>
          <c:showCatName val="0"/>
          <c:showSerName val="0"/>
          <c:showPercent val="0"/>
          <c:showBubbleSize val="0"/>
        </c:dLbls>
        <c:gapWidth val="219"/>
        <c:overlap val="-27"/>
        <c:axId val="66446080"/>
        <c:axId val="66447616"/>
      </c:barChart>
      <c:catAx>
        <c:axId val="664460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447616"/>
        <c:crosses val="autoZero"/>
        <c:auto val="1"/>
        <c:lblAlgn val="ctr"/>
        <c:lblOffset val="100"/>
        <c:noMultiLvlLbl val="0"/>
      </c:catAx>
      <c:valAx>
        <c:axId val="66447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4460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9861272238569412"/>
        </c:manualLayout>
      </c:layout>
      <c:barChart>
        <c:barDir val="col"/>
        <c:grouping val="clustered"/>
        <c:varyColors val="0"/>
        <c:ser>
          <c:idx val="0"/>
          <c:order val="0"/>
          <c:spPr>
            <a:solidFill>
              <a:schemeClr val="accent1"/>
            </a:solidFill>
            <a:ln>
              <a:noFill/>
            </a:ln>
            <a:effectLst/>
          </c:spPr>
          <c:invertIfNegative val="0"/>
          <c:cat>
            <c:strRef>
              <c:f>'E023 IND 4_2022'!$D$16:$D$29</c:f>
              <c:strCache>
                <c:ptCount val="7"/>
                <c:pt idx="0">
                  <c:v>2016</c:v>
                </c:pt>
                <c:pt idx="1">
                  <c:v>2017</c:v>
                </c:pt>
                <c:pt idx="2">
                  <c:v>2018</c:v>
                </c:pt>
                <c:pt idx="3">
                  <c:v>2019</c:v>
                </c:pt>
                <c:pt idx="4">
                  <c:v>2020</c:v>
                </c:pt>
                <c:pt idx="5">
                  <c:v>2021</c:v>
                </c:pt>
                <c:pt idx="6">
                  <c:v>2022</c:v>
                </c:pt>
              </c:strCache>
            </c:strRef>
          </c:cat>
          <c:val>
            <c:numRef>
              <c:f>'E023 IND 4_2022'!$E$16:$E$29</c:f>
              <c:numCache>
                <c:formatCode>#,##0.0</c:formatCode>
                <c:ptCount val="7"/>
                <c:pt idx="0">
                  <c:v>82.6</c:v>
                </c:pt>
                <c:pt idx="1">
                  <c:v>79.8</c:v>
                </c:pt>
                <c:pt idx="2">
                  <c:v>77</c:v>
                </c:pt>
                <c:pt idx="3">
                  <c:v>84.4</c:v>
                </c:pt>
                <c:pt idx="4">
                  <c:v>81</c:v>
                </c:pt>
                <c:pt idx="5">
                  <c:v>77.7</c:v>
                </c:pt>
                <c:pt idx="6">
                  <c:v>81.900000000000006</c:v>
                </c:pt>
              </c:numCache>
            </c:numRef>
          </c:val>
        </c:ser>
        <c:dLbls>
          <c:showLegendKey val="0"/>
          <c:showVal val="0"/>
          <c:showCatName val="0"/>
          <c:showSerName val="0"/>
          <c:showPercent val="0"/>
          <c:showBubbleSize val="0"/>
        </c:dLbls>
        <c:gapWidth val="219"/>
        <c:overlap val="-27"/>
        <c:axId val="72797184"/>
        <c:axId val="73138944"/>
      </c:barChart>
      <c:catAx>
        <c:axId val="72797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138944"/>
        <c:crosses val="autoZero"/>
        <c:auto val="1"/>
        <c:lblAlgn val="ctr"/>
        <c:lblOffset val="100"/>
        <c:noMultiLvlLbl val="0"/>
      </c:catAx>
      <c:valAx>
        <c:axId val="731389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7971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75260167298807E-2"/>
          <c:y val="2.78953845053229E-2"/>
          <c:w val="0.92457095215826135"/>
          <c:h val="0.87385345252896018"/>
        </c:manualLayout>
      </c:layout>
      <c:barChart>
        <c:barDir val="col"/>
        <c:grouping val="clustered"/>
        <c:varyColors val="0"/>
        <c:ser>
          <c:idx val="0"/>
          <c:order val="0"/>
          <c:spPr>
            <a:solidFill>
              <a:schemeClr val="accent1"/>
            </a:solidFill>
            <a:ln>
              <a:noFill/>
            </a:ln>
            <a:effectLst/>
          </c:spPr>
          <c:invertIfNegative val="0"/>
          <c:cat>
            <c:strRef>
              <c:f>'E023 IND 4_2022'!$D$16:$D$29</c:f>
              <c:strCache>
                <c:ptCount val="7"/>
                <c:pt idx="0">
                  <c:v>2016</c:v>
                </c:pt>
                <c:pt idx="1">
                  <c:v>2017</c:v>
                </c:pt>
                <c:pt idx="2">
                  <c:v>2018</c:v>
                </c:pt>
                <c:pt idx="3">
                  <c:v>2019</c:v>
                </c:pt>
                <c:pt idx="4">
                  <c:v>2020</c:v>
                </c:pt>
                <c:pt idx="5">
                  <c:v>2021</c:v>
                </c:pt>
                <c:pt idx="6">
                  <c:v>2022</c:v>
                </c:pt>
              </c:strCache>
            </c:strRef>
          </c:cat>
          <c:val>
            <c:numRef>
              <c:f>'E023 IND 4_2022'!$F$16:$F$29</c:f>
              <c:numCache>
                <c:formatCode>#,##0</c:formatCode>
                <c:ptCount val="7"/>
                <c:pt idx="0">
                  <c:v>11913</c:v>
                </c:pt>
                <c:pt idx="1">
                  <c:v>12454</c:v>
                </c:pt>
                <c:pt idx="2">
                  <c:v>10856</c:v>
                </c:pt>
                <c:pt idx="3">
                  <c:v>13014</c:v>
                </c:pt>
                <c:pt idx="4">
                  <c:v>3234</c:v>
                </c:pt>
                <c:pt idx="5">
                  <c:v>5199</c:v>
                </c:pt>
                <c:pt idx="6">
                  <c:v>8888</c:v>
                </c:pt>
              </c:numCache>
            </c:numRef>
          </c:val>
        </c:ser>
        <c:dLbls>
          <c:showLegendKey val="0"/>
          <c:showVal val="0"/>
          <c:showCatName val="0"/>
          <c:showSerName val="0"/>
          <c:showPercent val="0"/>
          <c:showBubbleSize val="0"/>
        </c:dLbls>
        <c:gapWidth val="219"/>
        <c:overlap val="-27"/>
        <c:axId val="73170944"/>
        <c:axId val="73172480"/>
      </c:barChart>
      <c:catAx>
        <c:axId val="73170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172480"/>
        <c:crosses val="autoZero"/>
        <c:auto val="1"/>
        <c:lblAlgn val="ctr"/>
        <c:lblOffset val="100"/>
        <c:noMultiLvlLbl val="0"/>
      </c:catAx>
      <c:valAx>
        <c:axId val="73172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170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4_2022'!$D$16:$D$29</c:f>
              <c:strCache>
                <c:ptCount val="7"/>
                <c:pt idx="0">
                  <c:v>2016</c:v>
                </c:pt>
                <c:pt idx="1">
                  <c:v>2017</c:v>
                </c:pt>
                <c:pt idx="2">
                  <c:v>2018</c:v>
                </c:pt>
                <c:pt idx="3">
                  <c:v>2019</c:v>
                </c:pt>
                <c:pt idx="4">
                  <c:v>2020</c:v>
                </c:pt>
                <c:pt idx="5">
                  <c:v>2021</c:v>
                </c:pt>
                <c:pt idx="6">
                  <c:v>2022</c:v>
                </c:pt>
              </c:strCache>
            </c:strRef>
          </c:cat>
          <c:val>
            <c:numRef>
              <c:f>'E023 IND 4_2022'!$G$16:$G$29</c:f>
              <c:numCache>
                <c:formatCode>#,##0</c:formatCode>
                <c:ptCount val="7"/>
                <c:pt idx="0">
                  <c:v>14417</c:v>
                </c:pt>
                <c:pt idx="1">
                  <c:v>15601</c:v>
                </c:pt>
                <c:pt idx="2">
                  <c:v>14100</c:v>
                </c:pt>
                <c:pt idx="3">
                  <c:v>15411</c:v>
                </c:pt>
                <c:pt idx="4">
                  <c:v>3994</c:v>
                </c:pt>
                <c:pt idx="5">
                  <c:v>6693</c:v>
                </c:pt>
                <c:pt idx="6">
                  <c:v>10849</c:v>
                </c:pt>
              </c:numCache>
            </c:numRef>
          </c:val>
        </c:ser>
        <c:dLbls>
          <c:showLegendKey val="0"/>
          <c:showVal val="0"/>
          <c:showCatName val="0"/>
          <c:showSerName val="0"/>
          <c:showPercent val="0"/>
          <c:showBubbleSize val="0"/>
        </c:dLbls>
        <c:gapWidth val="219"/>
        <c:overlap val="-27"/>
        <c:axId val="73192192"/>
        <c:axId val="73193728"/>
      </c:barChart>
      <c:catAx>
        <c:axId val="731921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193728"/>
        <c:crosses val="autoZero"/>
        <c:auto val="1"/>
        <c:lblAlgn val="ctr"/>
        <c:lblOffset val="100"/>
        <c:noMultiLvlLbl val="0"/>
      </c:catAx>
      <c:valAx>
        <c:axId val="73193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19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05485917399332E-2"/>
          <c:y val="3.5576363878360238E-2"/>
          <c:w val="0.92069451408260061"/>
          <c:h val="0.87927045081347499"/>
        </c:manualLayout>
      </c:layout>
      <c:barChart>
        <c:barDir val="col"/>
        <c:grouping val="clustered"/>
        <c:varyColors val="0"/>
        <c:ser>
          <c:idx val="0"/>
          <c:order val="0"/>
          <c:spPr>
            <a:solidFill>
              <a:schemeClr val="accent1"/>
            </a:solidFill>
            <a:ln>
              <a:noFill/>
            </a:ln>
            <a:effectLst/>
          </c:spPr>
          <c:invertIfNegative val="0"/>
          <c:cat>
            <c:strRef>
              <c:f>'E023 IND 5_2022'!$D$16:$D$29</c:f>
              <c:strCache>
                <c:ptCount val="7"/>
                <c:pt idx="0">
                  <c:v>2016</c:v>
                </c:pt>
                <c:pt idx="1">
                  <c:v>2017</c:v>
                </c:pt>
                <c:pt idx="2">
                  <c:v>2018</c:v>
                </c:pt>
                <c:pt idx="3">
                  <c:v>2019</c:v>
                </c:pt>
                <c:pt idx="4">
                  <c:v>2020</c:v>
                </c:pt>
                <c:pt idx="5">
                  <c:v>2021</c:v>
                </c:pt>
                <c:pt idx="6">
                  <c:v>2022</c:v>
                </c:pt>
              </c:strCache>
            </c:strRef>
          </c:cat>
          <c:val>
            <c:numRef>
              <c:f>'E023 IND 5_2022'!$E$16:$E$29</c:f>
              <c:numCache>
                <c:formatCode>#,##0.0</c:formatCode>
                <c:ptCount val="7"/>
                <c:pt idx="0">
                  <c:v>18.5</c:v>
                </c:pt>
                <c:pt idx="1">
                  <c:v>20.100000000000001</c:v>
                </c:pt>
                <c:pt idx="2">
                  <c:v>21.2</c:v>
                </c:pt>
                <c:pt idx="3">
                  <c:v>20.5</c:v>
                </c:pt>
                <c:pt idx="4">
                  <c:v>17.100000000000001</c:v>
                </c:pt>
                <c:pt idx="5">
                  <c:v>18.7</c:v>
                </c:pt>
                <c:pt idx="6">
                  <c:v>21.4</c:v>
                </c:pt>
              </c:numCache>
            </c:numRef>
          </c:val>
        </c:ser>
        <c:dLbls>
          <c:showLegendKey val="0"/>
          <c:showVal val="0"/>
          <c:showCatName val="0"/>
          <c:showSerName val="0"/>
          <c:showPercent val="0"/>
          <c:showBubbleSize val="0"/>
        </c:dLbls>
        <c:gapWidth val="219"/>
        <c:overlap val="-27"/>
        <c:axId val="74029312"/>
        <c:axId val="74043392"/>
      </c:barChart>
      <c:catAx>
        <c:axId val="7402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43392"/>
        <c:crosses val="autoZero"/>
        <c:auto val="1"/>
        <c:lblAlgn val="ctr"/>
        <c:lblOffset val="100"/>
        <c:noMultiLvlLbl val="0"/>
      </c:catAx>
      <c:valAx>
        <c:axId val="740433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02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2.5040981216881694E-2"/>
          <c:w val="0.92457095215826135"/>
          <c:h val="0.88722521506558205"/>
        </c:manualLayout>
      </c:layout>
      <c:barChart>
        <c:barDir val="col"/>
        <c:grouping val="clustered"/>
        <c:varyColors val="0"/>
        <c:ser>
          <c:idx val="0"/>
          <c:order val="0"/>
          <c:spPr>
            <a:solidFill>
              <a:schemeClr val="accent1"/>
            </a:solidFill>
            <a:ln>
              <a:noFill/>
            </a:ln>
            <a:effectLst/>
          </c:spPr>
          <c:invertIfNegative val="0"/>
          <c:cat>
            <c:strRef>
              <c:f>'E023 IND 5_2022'!$D$16:$D$29</c:f>
              <c:strCache>
                <c:ptCount val="7"/>
                <c:pt idx="0">
                  <c:v>2016</c:v>
                </c:pt>
                <c:pt idx="1">
                  <c:v>2017</c:v>
                </c:pt>
                <c:pt idx="2">
                  <c:v>2018</c:v>
                </c:pt>
                <c:pt idx="3">
                  <c:v>2019</c:v>
                </c:pt>
                <c:pt idx="4">
                  <c:v>2020</c:v>
                </c:pt>
                <c:pt idx="5">
                  <c:v>2021</c:v>
                </c:pt>
                <c:pt idx="6">
                  <c:v>2022</c:v>
                </c:pt>
              </c:strCache>
            </c:strRef>
          </c:cat>
          <c:val>
            <c:numRef>
              <c:f>'E023 IND 5_2022'!$F$16:$F$29</c:f>
              <c:numCache>
                <c:formatCode>#,##0</c:formatCode>
                <c:ptCount val="7"/>
                <c:pt idx="0">
                  <c:v>10705</c:v>
                </c:pt>
                <c:pt idx="1">
                  <c:v>11262</c:v>
                </c:pt>
                <c:pt idx="2">
                  <c:v>12093</c:v>
                </c:pt>
                <c:pt idx="3">
                  <c:v>11414</c:v>
                </c:pt>
                <c:pt idx="4">
                  <c:v>2398</c:v>
                </c:pt>
                <c:pt idx="5">
                  <c:v>3483</c:v>
                </c:pt>
                <c:pt idx="6">
                  <c:v>8605</c:v>
                </c:pt>
              </c:numCache>
            </c:numRef>
          </c:val>
        </c:ser>
        <c:dLbls>
          <c:showLegendKey val="0"/>
          <c:showVal val="0"/>
          <c:showCatName val="0"/>
          <c:showSerName val="0"/>
          <c:showPercent val="0"/>
          <c:showBubbleSize val="0"/>
        </c:dLbls>
        <c:gapWidth val="219"/>
        <c:overlap val="-27"/>
        <c:axId val="74050560"/>
        <c:axId val="73741056"/>
      </c:barChart>
      <c:catAx>
        <c:axId val="74050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741056"/>
        <c:crosses val="autoZero"/>
        <c:auto val="1"/>
        <c:lblAlgn val="ctr"/>
        <c:lblOffset val="100"/>
        <c:noMultiLvlLbl val="0"/>
      </c:catAx>
      <c:valAx>
        <c:axId val="737410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050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5_2022'!$D$16:$D$29</c:f>
              <c:strCache>
                <c:ptCount val="7"/>
                <c:pt idx="0">
                  <c:v>2016</c:v>
                </c:pt>
                <c:pt idx="1">
                  <c:v>2017</c:v>
                </c:pt>
                <c:pt idx="2">
                  <c:v>2018</c:v>
                </c:pt>
                <c:pt idx="3">
                  <c:v>2019</c:v>
                </c:pt>
                <c:pt idx="4">
                  <c:v>2020</c:v>
                </c:pt>
                <c:pt idx="5">
                  <c:v>2021</c:v>
                </c:pt>
                <c:pt idx="6">
                  <c:v>2022</c:v>
                </c:pt>
              </c:strCache>
            </c:strRef>
          </c:cat>
          <c:val>
            <c:numRef>
              <c:f>'E023 IND 5_2022'!$G$16:$G$29</c:f>
              <c:numCache>
                <c:formatCode>#,##0</c:formatCode>
                <c:ptCount val="7"/>
                <c:pt idx="0">
                  <c:v>57858</c:v>
                </c:pt>
                <c:pt idx="1">
                  <c:v>55964</c:v>
                </c:pt>
                <c:pt idx="2">
                  <c:v>56943</c:v>
                </c:pt>
                <c:pt idx="3">
                  <c:v>55597</c:v>
                </c:pt>
                <c:pt idx="4">
                  <c:v>14045</c:v>
                </c:pt>
                <c:pt idx="5">
                  <c:v>18659</c:v>
                </c:pt>
                <c:pt idx="6">
                  <c:v>40263</c:v>
                </c:pt>
              </c:numCache>
            </c:numRef>
          </c:val>
        </c:ser>
        <c:dLbls>
          <c:showLegendKey val="0"/>
          <c:showVal val="0"/>
          <c:showCatName val="0"/>
          <c:showSerName val="0"/>
          <c:showPercent val="0"/>
          <c:showBubbleSize val="0"/>
        </c:dLbls>
        <c:gapWidth val="219"/>
        <c:overlap val="-27"/>
        <c:axId val="73768960"/>
        <c:axId val="73770496"/>
      </c:barChart>
      <c:catAx>
        <c:axId val="73768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770496"/>
        <c:crosses val="autoZero"/>
        <c:auto val="1"/>
        <c:lblAlgn val="ctr"/>
        <c:lblOffset val="100"/>
        <c:noMultiLvlLbl val="0"/>
      </c:catAx>
      <c:valAx>
        <c:axId val="73770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76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8608101279872287"/>
        </c:manualLayout>
      </c:layout>
      <c:barChart>
        <c:barDir val="col"/>
        <c:grouping val="clustered"/>
        <c:varyColors val="0"/>
        <c:ser>
          <c:idx val="0"/>
          <c:order val="0"/>
          <c:spPr>
            <a:solidFill>
              <a:schemeClr val="accent1"/>
            </a:solidFill>
            <a:ln>
              <a:noFill/>
            </a:ln>
            <a:effectLst/>
          </c:spPr>
          <c:invertIfNegative val="0"/>
          <c:cat>
            <c:strRef>
              <c:f>'E023 IND 6_2022'!$D$16:$D$29</c:f>
              <c:strCache>
                <c:ptCount val="5"/>
                <c:pt idx="0">
                  <c:v>2018</c:v>
                </c:pt>
                <c:pt idx="1">
                  <c:v>2019</c:v>
                </c:pt>
                <c:pt idx="2">
                  <c:v>2020</c:v>
                </c:pt>
                <c:pt idx="3">
                  <c:v>2021</c:v>
                </c:pt>
                <c:pt idx="4">
                  <c:v>2022</c:v>
                </c:pt>
              </c:strCache>
            </c:strRef>
          </c:cat>
          <c:val>
            <c:numRef>
              <c:f>'E023 IND 6_2022'!$E$16:$E$29</c:f>
              <c:numCache>
                <c:formatCode>#,##0.0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219"/>
        <c:overlap val="-27"/>
        <c:axId val="73852416"/>
        <c:axId val="73853952"/>
      </c:barChart>
      <c:catAx>
        <c:axId val="7385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853952"/>
        <c:crosses val="autoZero"/>
        <c:auto val="1"/>
        <c:lblAlgn val="ctr"/>
        <c:lblOffset val="100"/>
        <c:noMultiLvlLbl val="0"/>
      </c:catAx>
      <c:valAx>
        <c:axId val="738539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3852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7907128180583283"/>
        </c:manualLayout>
      </c:layout>
      <c:barChart>
        <c:barDir val="col"/>
        <c:grouping val="clustered"/>
        <c:varyColors val="0"/>
        <c:ser>
          <c:idx val="0"/>
          <c:order val="0"/>
          <c:spPr>
            <a:solidFill>
              <a:schemeClr val="accent1"/>
            </a:solidFill>
            <a:ln>
              <a:noFill/>
            </a:ln>
            <a:effectLst/>
          </c:spPr>
          <c:invertIfNegative val="0"/>
          <c:cat>
            <c:strRef>
              <c:f>'E023 IND 6_2022'!$D$16:$D$29</c:f>
              <c:strCache>
                <c:ptCount val="5"/>
                <c:pt idx="0">
                  <c:v>2018</c:v>
                </c:pt>
                <c:pt idx="1">
                  <c:v>2019</c:v>
                </c:pt>
                <c:pt idx="2">
                  <c:v>2020</c:v>
                </c:pt>
                <c:pt idx="3">
                  <c:v>2021</c:v>
                </c:pt>
                <c:pt idx="4">
                  <c:v>2022</c:v>
                </c:pt>
              </c:strCache>
            </c:strRef>
          </c:cat>
          <c:val>
            <c:numRef>
              <c:f>'E023 IND 6_2022'!$F$16:$F$29</c:f>
              <c:numCache>
                <c:formatCode>#,##0</c:formatCode>
                <c:ptCount val="5"/>
                <c:pt idx="0">
                  <c:v>163</c:v>
                </c:pt>
                <c:pt idx="1">
                  <c:v>134</c:v>
                </c:pt>
                <c:pt idx="2">
                  <c:v>86</c:v>
                </c:pt>
                <c:pt idx="3">
                  <c:v>246</c:v>
                </c:pt>
                <c:pt idx="4">
                  <c:v>578</c:v>
                </c:pt>
              </c:numCache>
            </c:numRef>
          </c:val>
        </c:ser>
        <c:dLbls>
          <c:showLegendKey val="0"/>
          <c:showVal val="0"/>
          <c:showCatName val="0"/>
          <c:showSerName val="0"/>
          <c:showPercent val="0"/>
          <c:showBubbleSize val="0"/>
        </c:dLbls>
        <c:gapWidth val="219"/>
        <c:overlap val="-27"/>
        <c:axId val="74127616"/>
        <c:axId val="74149888"/>
      </c:barChart>
      <c:catAx>
        <c:axId val="74127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149888"/>
        <c:crosses val="autoZero"/>
        <c:auto val="1"/>
        <c:lblAlgn val="ctr"/>
        <c:lblOffset val="100"/>
        <c:noMultiLvlLbl val="0"/>
      </c:catAx>
      <c:valAx>
        <c:axId val="74149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127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6_2022'!$D$16:$D$29</c:f>
              <c:strCache>
                <c:ptCount val="5"/>
                <c:pt idx="0">
                  <c:v>2018</c:v>
                </c:pt>
                <c:pt idx="1">
                  <c:v>2019</c:v>
                </c:pt>
                <c:pt idx="2">
                  <c:v>2020</c:v>
                </c:pt>
                <c:pt idx="3">
                  <c:v>2021</c:v>
                </c:pt>
                <c:pt idx="4">
                  <c:v>2022</c:v>
                </c:pt>
              </c:strCache>
            </c:strRef>
          </c:cat>
          <c:val>
            <c:numRef>
              <c:f>'E023 IND 6_2022'!$G$16:$G$29</c:f>
              <c:numCache>
                <c:formatCode>#,##0</c:formatCode>
                <c:ptCount val="5"/>
                <c:pt idx="0">
                  <c:v>163</c:v>
                </c:pt>
                <c:pt idx="1">
                  <c:v>134</c:v>
                </c:pt>
                <c:pt idx="2">
                  <c:v>86</c:v>
                </c:pt>
                <c:pt idx="3">
                  <c:v>246</c:v>
                </c:pt>
                <c:pt idx="4">
                  <c:v>578</c:v>
                </c:pt>
              </c:numCache>
            </c:numRef>
          </c:val>
        </c:ser>
        <c:dLbls>
          <c:showLegendKey val="0"/>
          <c:showVal val="0"/>
          <c:showCatName val="0"/>
          <c:showSerName val="0"/>
          <c:showPercent val="0"/>
          <c:showBubbleSize val="0"/>
        </c:dLbls>
        <c:gapWidth val="219"/>
        <c:overlap val="-27"/>
        <c:axId val="74169344"/>
        <c:axId val="74171136"/>
      </c:barChart>
      <c:catAx>
        <c:axId val="74169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171136"/>
        <c:crosses val="autoZero"/>
        <c:auto val="1"/>
        <c:lblAlgn val="ctr"/>
        <c:lblOffset val="100"/>
        <c:noMultiLvlLbl val="0"/>
      </c:catAx>
      <c:valAx>
        <c:axId val="7417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16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06351852010883E-2"/>
          <c:y val="3.5576363878360252E-2"/>
          <c:w val="0.89514996513492162"/>
          <c:h val="0.88713718593621838"/>
        </c:manualLayout>
      </c:layout>
      <c:barChart>
        <c:barDir val="col"/>
        <c:grouping val="clustered"/>
        <c:varyColors val="0"/>
        <c:ser>
          <c:idx val="0"/>
          <c:order val="0"/>
          <c:spPr>
            <a:solidFill>
              <a:schemeClr val="accent1"/>
            </a:solidFill>
            <a:ln>
              <a:noFill/>
            </a:ln>
            <a:effectLst/>
          </c:spPr>
          <c:invertIfNegative val="0"/>
          <c:cat>
            <c:strRef>
              <c:f>'E023 IND 7_2022'!$D$16:$D$29</c:f>
              <c:strCache>
                <c:ptCount val="5"/>
                <c:pt idx="0">
                  <c:v>2018</c:v>
                </c:pt>
                <c:pt idx="1">
                  <c:v>2019</c:v>
                </c:pt>
                <c:pt idx="2">
                  <c:v>2020</c:v>
                </c:pt>
                <c:pt idx="3">
                  <c:v>2021</c:v>
                </c:pt>
                <c:pt idx="4">
                  <c:v>2022</c:v>
                </c:pt>
              </c:strCache>
            </c:strRef>
          </c:cat>
          <c:val>
            <c:numRef>
              <c:f>'E023 IND 7_2022'!$E$16:$E$29</c:f>
              <c:numCache>
                <c:formatCode>#,##0.0</c:formatCode>
                <c:ptCount val="5"/>
                <c:pt idx="0">
                  <c:v>96.4</c:v>
                </c:pt>
                <c:pt idx="1">
                  <c:v>91.6</c:v>
                </c:pt>
                <c:pt idx="2">
                  <c:v>67.7</c:v>
                </c:pt>
                <c:pt idx="3">
                  <c:v>221.5</c:v>
                </c:pt>
                <c:pt idx="4">
                  <c:v>101.7</c:v>
                </c:pt>
              </c:numCache>
            </c:numRef>
          </c:val>
        </c:ser>
        <c:dLbls>
          <c:showLegendKey val="0"/>
          <c:showVal val="0"/>
          <c:showCatName val="0"/>
          <c:showSerName val="0"/>
          <c:showPercent val="0"/>
          <c:showBubbleSize val="0"/>
        </c:dLbls>
        <c:gapWidth val="219"/>
        <c:overlap val="-27"/>
        <c:axId val="74875648"/>
        <c:axId val="74877184"/>
      </c:barChart>
      <c:catAx>
        <c:axId val="7487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877184"/>
        <c:crosses val="autoZero"/>
        <c:auto val="1"/>
        <c:lblAlgn val="ctr"/>
        <c:lblOffset val="100"/>
        <c:noMultiLvlLbl val="0"/>
      </c:catAx>
      <c:valAx>
        <c:axId val="748771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4875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7907028501370388"/>
        </c:manualLayout>
      </c:layout>
      <c:barChart>
        <c:barDir val="col"/>
        <c:grouping val="clustered"/>
        <c:varyColors val="0"/>
        <c:ser>
          <c:idx val="0"/>
          <c:order val="0"/>
          <c:spPr>
            <a:solidFill>
              <a:schemeClr val="accent1"/>
            </a:solidFill>
            <a:ln>
              <a:noFill/>
            </a:ln>
            <a:effectLst/>
          </c:spPr>
          <c:invertIfNegative val="0"/>
          <c:cat>
            <c:strRef>
              <c:f>'E023 IND 1_2022'!$D$16:$D$29</c:f>
              <c:strCache>
                <c:ptCount val="8"/>
                <c:pt idx="0">
                  <c:v>2015</c:v>
                </c:pt>
                <c:pt idx="1">
                  <c:v>2016</c:v>
                </c:pt>
                <c:pt idx="2">
                  <c:v>2017</c:v>
                </c:pt>
                <c:pt idx="3">
                  <c:v>2018</c:v>
                </c:pt>
                <c:pt idx="4">
                  <c:v>2019</c:v>
                </c:pt>
                <c:pt idx="5">
                  <c:v>2020</c:v>
                </c:pt>
                <c:pt idx="6">
                  <c:v>2021</c:v>
                </c:pt>
                <c:pt idx="7">
                  <c:v>2022</c:v>
                </c:pt>
              </c:strCache>
            </c:strRef>
          </c:cat>
          <c:val>
            <c:numRef>
              <c:f>'E023 IND 1_2022'!$F$16:$F$29</c:f>
              <c:numCache>
                <c:formatCode>#,##0</c:formatCode>
                <c:ptCount val="8"/>
                <c:pt idx="0">
                  <c:v>624</c:v>
                </c:pt>
                <c:pt idx="1">
                  <c:v>772</c:v>
                </c:pt>
                <c:pt idx="2">
                  <c:v>1487</c:v>
                </c:pt>
                <c:pt idx="3">
                  <c:v>1666</c:v>
                </c:pt>
                <c:pt idx="4">
                  <c:v>1457</c:v>
                </c:pt>
                <c:pt idx="5">
                  <c:v>305</c:v>
                </c:pt>
                <c:pt idx="6">
                  <c:v>693</c:v>
                </c:pt>
                <c:pt idx="7">
                  <c:v>1899</c:v>
                </c:pt>
              </c:numCache>
            </c:numRef>
          </c:val>
        </c:ser>
        <c:dLbls>
          <c:showLegendKey val="0"/>
          <c:showVal val="0"/>
          <c:showCatName val="0"/>
          <c:showSerName val="0"/>
          <c:showPercent val="0"/>
          <c:showBubbleSize val="0"/>
        </c:dLbls>
        <c:gapWidth val="219"/>
        <c:overlap val="-27"/>
        <c:axId val="67327488"/>
        <c:axId val="67329024"/>
      </c:barChart>
      <c:catAx>
        <c:axId val="67327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29024"/>
        <c:crosses val="autoZero"/>
        <c:auto val="1"/>
        <c:lblAlgn val="ctr"/>
        <c:lblOffset val="100"/>
        <c:noMultiLvlLbl val="0"/>
      </c:catAx>
      <c:valAx>
        <c:axId val="673290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27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56E-2"/>
          <c:w val="0.92457095215826135"/>
          <c:h val="0.8819819326463969"/>
        </c:manualLayout>
      </c:layout>
      <c:barChart>
        <c:barDir val="col"/>
        <c:grouping val="clustered"/>
        <c:varyColors val="0"/>
        <c:ser>
          <c:idx val="0"/>
          <c:order val="0"/>
          <c:spPr>
            <a:solidFill>
              <a:schemeClr val="accent1"/>
            </a:solidFill>
            <a:ln>
              <a:noFill/>
            </a:ln>
            <a:effectLst/>
          </c:spPr>
          <c:invertIfNegative val="0"/>
          <c:cat>
            <c:strRef>
              <c:f>'E023 IND 7_2022'!$D$16:$D$29</c:f>
              <c:strCache>
                <c:ptCount val="5"/>
                <c:pt idx="0">
                  <c:v>2018</c:v>
                </c:pt>
                <c:pt idx="1">
                  <c:v>2019</c:v>
                </c:pt>
                <c:pt idx="2">
                  <c:v>2020</c:v>
                </c:pt>
                <c:pt idx="3">
                  <c:v>2021</c:v>
                </c:pt>
                <c:pt idx="4">
                  <c:v>2022</c:v>
                </c:pt>
              </c:strCache>
            </c:strRef>
          </c:cat>
          <c:val>
            <c:numRef>
              <c:f>'E023 IND 7_2022'!$F$16:$F$29</c:f>
              <c:numCache>
                <c:formatCode>#,##0</c:formatCode>
                <c:ptCount val="5"/>
                <c:pt idx="0">
                  <c:v>125847</c:v>
                </c:pt>
                <c:pt idx="1">
                  <c:v>122993</c:v>
                </c:pt>
                <c:pt idx="2">
                  <c:v>45089</c:v>
                </c:pt>
                <c:pt idx="3">
                  <c:v>62115</c:v>
                </c:pt>
                <c:pt idx="4">
                  <c:v>107049</c:v>
                </c:pt>
              </c:numCache>
            </c:numRef>
          </c:val>
        </c:ser>
        <c:dLbls>
          <c:showLegendKey val="0"/>
          <c:showVal val="0"/>
          <c:showCatName val="0"/>
          <c:showSerName val="0"/>
          <c:showPercent val="0"/>
          <c:showBubbleSize val="0"/>
        </c:dLbls>
        <c:gapWidth val="219"/>
        <c:overlap val="-27"/>
        <c:axId val="74896896"/>
        <c:axId val="74898432"/>
      </c:barChart>
      <c:catAx>
        <c:axId val="74896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898432"/>
        <c:crosses val="autoZero"/>
        <c:auto val="1"/>
        <c:lblAlgn val="ctr"/>
        <c:lblOffset val="100"/>
        <c:noMultiLvlLbl val="0"/>
      </c:catAx>
      <c:valAx>
        <c:axId val="74898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896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453743375527"/>
          <c:y val="3.3542851766335403E-2"/>
          <c:w val="0.87157627354051603"/>
          <c:h val="0.88534264790143635"/>
        </c:manualLayout>
      </c:layout>
      <c:barChart>
        <c:barDir val="col"/>
        <c:grouping val="clustered"/>
        <c:varyColors val="0"/>
        <c:ser>
          <c:idx val="0"/>
          <c:order val="0"/>
          <c:spPr>
            <a:solidFill>
              <a:schemeClr val="accent1"/>
            </a:solidFill>
            <a:ln>
              <a:noFill/>
            </a:ln>
            <a:effectLst/>
          </c:spPr>
          <c:invertIfNegative val="0"/>
          <c:cat>
            <c:strRef>
              <c:f>'E023 IND 7_2022'!$D$16:$D$29</c:f>
              <c:strCache>
                <c:ptCount val="5"/>
                <c:pt idx="0">
                  <c:v>2018</c:v>
                </c:pt>
                <c:pt idx="1">
                  <c:v>2019</c:v>
                </c:pt>
                <c:pt idx="2">
                  <c:v>2020</c:v>
                </c:pt>
                <c:pt idx="3">
                  <c:v>2021</c:v>
                </c:pt>
                <c:pt idx="4">
                  <c:v>2022</c:v>
                </c:pt>
              </c:strCache>
            </c:strRef>
          </c:cat>
          <c:val>
            <c:numRef>
              <c:f>'E023 IND 7_2022'!$G$16:$G$29</c:f>
              <c:numCache>
                <c:formatCode>#,##0</c:formatCode>
                <c:ptCount val="5"/>
                <c:pt idx="0">
                  <c:v>130515</c:v>
                </c:pt>
                <c:pt idx="1">
                  <c:v>134200</c:v>
                </c:pt>
                <c:pt idx="2">
                  <c:v>66586</c:v>
                </c:pt>
                <c:pt idx="3">
                  <c:v>28043</c:v>
                </c:pt>
                <c:pt idx="4">
                  <c:v>105285</c:v>
                </c:pt>
              </c:numCache>
            </c:numRef>
          </c:val>
        </c:ser>
        <c:dLbls>
          <c:showLegendKey val="0"/>
          <c:showVal val="0"/>
          <c:showCatName val="0"/>
          <c:showSerName val="0"/>
          <c:showPercent val="0"/>
          <c:showBubbleSize val="0"/>
        </c:dLbls>
        <c:gapWidth val="219"/>
        <c:overlap val="-27"/>
        <c:axId val="74922240"/>
        <c:axId val="74932224"/>
      </c:barChart>
      <c:catAx>
        <c:axId val="749222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932224"/>
        <c:crosses val="autoZero"/>
        <c:auto val="1"/>
        <c:lblAlgn val="ctr"/>
        <c:lblOffset val="100"/>
        <c:noMultiLvlLbl val="0"/>
      </c:catAx>
      <c:valAx>
        <c:axId val="74932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49222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8224609736994708"/>
        </c:manualLayout>
      </c:layout>
      <c:barChart>
        <c:barDir val="col"/>
        <c:grouping val="clustered"/>
        <c:varyColors val="0"/>
        <c:ser>
          <c:idx val="0"/>
          <c:order val="0"/>
          <c:spPr>
            <a:solidFill>
              <a:schemeClr val="accent1"/>
            </a:solidFill>
            <a:ln>
              <a:noFill/>
            </a:ln>
            <a:effectLst/>
          </c:spPr>
          <c:invertIfNegative val="0"/>
          <c:cat>
            <c:strRef>
              <c:f>'E023 IND 8_2022'!$D$17:$D$30</c:f>
              <c:strCache>
                <c:ptCount val="7"/>
                <c:pt idx="0">
                  <c:v>2016</c:v>
                </c:pt>
                <c:pt idx="1">
                  <c:v>2017</c:v>
                </c:pt>
                <c:pt idx="2">
                  <c:v>2018</c:v>
                </c:pt>
                <c:pt idx="3">
                  <c:v>2019</c:v>
                </c:pt>
                <c:pt idx="4">
                  <c:v>2020</c:v>
                </c:pt>
                <c:pt idx="5">
                  <c:v>2021</c:v>
                </c:pt>
                <c:pt idx="6">
                  <c:v>2022</c:v>
                </c:pt>
              </c:strCache>
            </c:strRef>
          </c:cat>
          <c:val>
            <c:numRef>
              <c:f>'E023 IND 8_2022'!$E$17:$E$30</c:f>
              <c:numCache>
                <c:formatCode>#,##0.0</c:formatCode>
                <c:ptCount val="7"/>
                <c:pt idx="0">
                  <c:v>89.8</c:v>
                </c:pt>
                <c:pt idx="1">
                  <c:v>89.5</c:v>
                </c:pt>
                <c:pt idx="2">
                  <c:v>89.1</c:v>
                </c:pt>
                <c:pt idx="3">
                  <c:v>91.9</c:v>
                </c:pt>
                <c:pt idx="4">
                  <c:v>93.9</c:v>
                </c:pt>
                <c:pt idx="5">
                  <c:v>89.5</c:v>
                </c:pt>
                <c:pt idx="6">
                  <c:v>84</c:v>
                </c:pt>
              </c:numCache>
            </c:numRef>
          </c:val>
        </c:ser>
        <c:dLbls>
          <c:showLegendKey val="0"/>
          <c:showVal val="0"/>
          <c:showCatName val="0"/>
          <c:showSerName val="0"/>
          <c:showPercent val="0"/>
          <c:showBubbleSize val="0"/>
        </c:dLbls>
        <c:gapWidth val="219"/>
        <c:overlap val="-27"/>
        <c:axId val="75367168"/>
        <c:axId val="75368704"/>
      </c:barChart>
      <c:catAx>
        <c:axId val="75367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5368704"/>
        <c:crosses val="autoZero"/>
        <c:auto val="1"/>
        <c:lblAlgn val="ctr"/>
        <c:lblOffset val="100"/>
        <c:noMultiLvlLbl val="0"/>
      </c:catAx>
      <c:valAx>
        <c:axId val="7536870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53671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7810737141376183"/>
        </c:manualLayout>
      </c:layout>
      <c:barChart>
        <c:barDir val="col"/>
        <c:grouping val="clustered"/>
        <c:varyColors val="0"/>
        <c:ser>
          <c:idx val="0"/>
          <c:order val="0"/>
          <c:spPr>
            <a:solidFill>
              <a:schemeClr val="accent1"/>
            </a:solidFill>
            <a:ln>
              <a:noFill/>
            </a:ln>
            <a:effectLst/>
          </c:spPr>
          <c:invertIfNegative val="0"/>
          <c:cat>
            <c:strRef>
              <c:f>'E023 IND 8_2022'!$D$17:$D$30</c:f>
              <c:strCache>
                <c:ptCount val="7"/>
                <c:pt idx="0">
                  <c:v>2016</c:v>
                </c:pt>
                <c:pt idx="1">
                  <c:v>2017</c:v>
                </c:pt>
                <c:pt idx="2">
                  <c:v>2018</c:v>
                </c:pt>
                <c:pt idx="3">
                  <c:v>2019</c:v>
                </c:pt>
                <c:pt idx="4">
                  <c:v>2020</c:v>
                </c:pt>
                <c:pt idx="5">
                  <c:v>2021</c:v>
                </c:pt>
                <c:pt idx="6">
                  <c:v>2022</c:v>
                </c:pt>
              </c:strCache>
            </c:strRef>
          </c:cat>
          <c:val>
            <c:numRef>
              <c:f>'E023 IND 8_2022'!$F$17:$F$30</c:f>
              <c:numCache>
                <c:formatCode>#,##0</c:formatCode>
                <c:ptCount val="7"/>
                <c:pt idx="0">
                  <c:v>823</c:v>
                </c:pt>
                <c:pt idx="1">
                  <c:v>667</c:v>
                </c:pt>
                <c:pt idx="2">
                  <c:v>1438</c:v>
                </c:pt>
                <c:pt idx="3">
                  <c:v>1401</c:v>
                </c:pt>
                <c:pt idx="4">
                  <c:v>326</c:v>
                </c:pt>
                <c:pt idx="5">
                  <c:v>376</c:v>
                </c:pt>
                <c:pt idx="6">
                  <c:v>353</c:v>
                </c:pt>
              </c:numCache>
            </c:numRef>
          </c:val>
        </c:ser>
        <c:dLbls>
          <c:showLegendKey val="0"/>
          <c:showVal val="0"/>
          <c:showCatName val="0"/>
          <c:showSerName val="0"/>
          <c:showPercent val="0"/>
          <c:showBubbleSize val="0"/>
        </c:dLbls>
        <c:gapWidth val="219"/>
        <c:overlap val="-27"/>
        <c:axId val="75408896"/>
        <c:axId val="75410432"/>
      </c:barChart>
      <c:catAx>
        <c:axId val="75408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410432"/>
        <c:crosses val="autoZero"/>
        <c:auto val="1"/>
        <c:lblAlgn val="ctr"/>
        <c:lblOffset val="100"/>
        <c:noMultiLvlLbl val="0"/>
      </c:catAx>
      <c:valAx>
        <c:axId val="75410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408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8_2022'!$D$17:$D$30</c:f>
              <c:strCache>
                <c:ptCount val="7"/>
                <c:pt idx="0">
                  <c:v>2016</c:v>
                </c:pt>
                <c:pt idx="1">
                  <c:v>2017</c:v>
                </c:pt>
                <c:pt idx="2">
                  <c:v>2018</c:v>
                </c:pt>
                <c:pt idx="3">
                  <c:v>2019</c:v>
                </c:pt>
                <c:pt idx="4">
                  <c:v>2020</c:v>
                </c:pt>
                <c:pt idx="5">
                  <c:v>2021</c:v>
                </c:pt>
                <c:pt idx="6">
                  <c:v>2022</c:v>
                </c:pt>
              </c:strCache>
            </c:strRef>
          </c:cat>
          <c:val>
            <c:numRef>
              <c:f>'E023 IND 8_2022'!$G$17:$G$30</c:f>
              <c:numCache>
                <c:formatCode>#,##0</c:formatCode>
                <c:ptCount val="7"/>
                <c:pt idx="0">
                  <c:v>916</c:v>
                </c:pt>
                <c:pt idx="1">
                  <c:v>745</c:v>
                </c:pt>
                <c:pt idx="2">
                  <c:v>1614</c:v>
                </c:pt>
                <c:pt idx="3">
                  <c:v>1524</c:v>
                </c:pt>
                <c:pt idx="4">
                  <c:v>347</c:v>
                </c:pt>
                <c:pt idx="5">
                  <c:v>420</c:v>
                </c:pt>
                <c:pt idx="6">
                  <c:v>420</c:v>
                </c:pt>
              </c:numCache>
            </c:numRef>
          </c:val>
        </c:ser>
        <c:dLbls>
          <c:showLegendKey val="0"/>
          <c:showVal val="0"/>
          <c:showCatName val="0"/>
          <c:showSerName val="0"/>
          <c:showPercent val="0"/>
          <c:showBubbleSize val="0"/>
        </c:dLbls>
        <c:gapWidth val="219"/>
        <c:overlap val="-27"/>
        <c:axId val="75421952"/>
        <c:axId val="76619776"/>
      </c:barChart>
      <c:catAx>
        <c:axId val="75421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6619776"/>
        <c:crosses val="autoZero"/>
        <c:auto val="1"/>
        <c:lblAlgn val="ctr"/>
        <c:lblOffset val="100"/>
        <c:noMultiLvlLbl val="0"/>
      </c:catAx>
      <c:valAx>
        <c:axId val="76619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5421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3375956204"/>
          <c:y val="3.9448539406920696E-2"/>
          <c:w val="0.89973226624043801"/>
          <c:h val="0.86311144311220533"/>
        </c:manualLayout>
      </c:layout>
      <c:barChart>
        <c:barDir val="col"/>
        <c:grouping val="clustered"/>
        <c:varyColors val="0"/>
        <c:ser>
          <c:idx val="0"/>
          <c:order val="0"/>
          <c:spPr>
            <a:solidFill>
              <a:schemeClr val="accent1"/>
            </a:solidFill>
            <a:ln>
              <a:noFill/>
            </a:ln>
            <a:effectLst/>
          </c:spPr>
          <c:invertIfNegative val="0"/>
          <c:cat>
            <c:strRef>
              <c:f>'E023 IND 9_2022'!$D$17:$D$30</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'E023 IND 9_2022'!$E$17:$E$30</c:f>
              <c:numCache>
                <c:formatCode>#,##0.0</c:formatCode>
                <c:ptCount val="11"/>
                <c:pt idx="0">
                  <c:v>74.099999999999994</c:v>
                </c:pt>
                <c:pt idx="1">
                  <c:v>81.7</c:v>
                </c:pt>
                <c:pt idx="2">
                  <c:v>89.8</c:v>
                </c:pt>
                <c:pt idx="3">
                  <c:v>93.4</c:v>
                </c:pt>
                <c:pt idx="4">
                  <c:v>96.5</c:v>
                </c:pt>
                <c:pt idx="5">
                  <c:v>93.4</c:v>
                </c:pt>
                <c:pt idx="6">
                  <c:v>80.599999999999994</c:v>
                </c:pt>
                <c:pt idx="7">
                  <c:v>78.900000000000006</c:v>
                </c:pt>
                <c:pt idx="8">
                  <c:v>78.900000000000006</c:v>
                </c:pt>
                <c:pt idx="9">
                  <c:v>73.3</c:v>
                </c:pt>
                <c:pt idx="10">
                  <c:v>83.3</c:v>
                </c:pt>
              </c:numCache>
            </c:numRef>
          </c:val>
        </c:ser>
        <c:dLbls>
          <c:showLegendKey val="0"/>
          <c:showVal val="0"/>
          <c:showCatName val="0"/>
          <c:showSerName val="0"/>
          <c:showPercent val="0"/>
          <c:showBubbleSize val="0"/>
        </c:dLbls>
        <c:gapWidth val="219"/>
        <c:overlap val="-27"/>
        <c:axId val="76697600"/>
        <c:axId val="76699136"/>
      </c:barChart>
      <c:catAx>
        <c:axId val="76697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6699136"/>
        <c:crosses val="autoZero"/>
        <c:auto val="1"/>
        <c:lblAlgn val="ctr"/>
        <c:lblOffset val="100"/>
        <c:noMultiLvlLbl val="0"/>
      </c:catAx>
      <c:valAx>
        <c:axId val="7669913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6697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6609211765442129"/>
        </c:manualLayout>
      </c:layout>
      <c:barChart>
        <c:barDir val="col"/>
        <c:grouping val="clustered"/>
        <c:varyColors val="0"/>
        <c:ser>
          <c:idx val="0"/>
          <c:order val="0"/>
          <c:spPr>
            <a:solidFill>
              <a:schemeClr val="accent1"/>
            </a:solidFill>
            <a:ln>
              <a:noFill/>
            </a:ln>
            <a:effectLst/>
          </c:spPr>
          <c:invertIfNegative val="0"/>
          <c:cat>
            <c:strRef>
              <c:f>'E023 IND 9_2022'!$D$17:$D$30</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'E023 IND 9_2022'!$F$17:$F$30</c:f>
              <c:numCache>
                <c:formatCode>#,##0</c:formatCode>
                <c:ptCount val="11"/>
                <c:pt idx="0">
                  <c:v>343</c:v>
                </c:pt>
                <c:pt idx="1">
                  <c:v>384</c:v>
                </c:pt>
                <c:pt idx="2">
                  <c:v>281</c:v>
                </c:pt>
                <c:pt idx="3">
                  <c:v>253</c:v>
                </c:pt>
                <c:pt idx="4">
                  <c:v>273</c:v>
                </c:pt>
                <c:pt idx="5">
                  <c:v>283</c:v>
                </c:pt>
                <c:pt idx="6">
                  <c:v>291</c:v>
                </c:pt>
                <c:pt idx="7">
                  <c:v>221</c:v>
                </c:pt>
                <c:pt idx="8">
                  <c:v>213</c:v>
                </c:pt>
                <c:pt idx="9">
                  <c:v>63</c:v>
                </c:pt>
                <c:pt idx="10">
                  <c:v>70</c:v>
                </c:pt>
              </c:numCache>
            </c:numRef>
          </c:val>
        </c:ser>
        <c:dLbls>
          <c:showLegendKey val="0"/>
          <c:showVal val="0"/>
          <c:showCatName val="0"/>
          <c:showSerName val="0"/>
          <c:showPercent val="0"/>
          <c:showBubbleSize val="0"/>
        </c:dLbls>
        <c:gapWidth val="219"/>
        <c:overlap val="-27"/>
        <c:axId val="76714752"/>
        <c:axId val="76716288"/>
      </c:barChart>
      <c:catAx>
        <c:axId val="76714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6716288"/>
        <c:crosses val="autoZero"/>
        <c:auto val="1"/>
        <c:lblAlgn val="ctr"/>
        <c:lblOffset val="100"/>
        <c:noMultiLvlLbl val="0"/>
      </c:catAx>
      <c:valAx>
        <c:axId val="76716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671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9_2022'!$D$17:$D$30</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'E023 IND 9_2022'!$G$17:$G$30</c:f>
              <c:numCache>
                <c:formatCode>#,##0</c:formatCode>
                <c:ptCount val="11"/>
                <c:pt idx="0">
                  <c:v>463</c:v>
                </c:pt>
                <c:pt idx="1">
                  <c:v>470</c:v>
                </c:pt>
                <c:pt idx="2">
                  <c:v>313</c:v>
                </c:pt>
                <c:pt idx="3">
                  <c:v>271</c:v>
                </c:pt>
                <c:pt idx="4">
                  <c:v>283</c:v>
                </c:pt>
                <c:pt idx="5">
                  <c:v>303</c:v>
                </c:pt>
                <c:pt idx="6">
                  <c:v>361</c:v>
                </c:pt>
                <c:pt idx="7">
                  <c:v>280</c:v>
                </c:pt>
                <c:pt idx="8">
                  <c:v>270</c:v>
                </c:pt>
                <c:pt idx="9">
                  <c:v>86</c:v>
                </c:pt>
                <c:pt idx="10">
                  <c:v>84</c:v>
                </c:pt>
              </c:numCache>
            </c:numRef>
          </c:val>
        </c:ser>
        <c:dLbls>
          <c:showLegendKey val="0"/>
          <c:showVal val="0"/>
          <c:showCatName val="0"/>
          <c:showSerName val="0"/>
          <c:showPercent val="0"/>
          <c:showBubbleSize val="0"/>
        </c:dLbls>
        <c:gapWidth val="219"/>
        <c:overlap val="-27"/>
        <c:axId val="84157952"/>
        <c:axId val="84159488"/>
      </c:barChart>
      <c:catAx>
        <c:axId val="84157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159488"/>
        <c:crosses val="autoZero"/>
        <c:auto val="1"/>
        <c:lblAlgn val="ctr"/>
        <c:lblOffset val="100"/>
        <c:noMultiLvlLbl val="0"/>
      </c:catAx>
      <c:valAx>
        <c:axId val="84159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15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7730452335726328"/>
        </c:manualLayout>
      </c:layout>
      <c:barChart>
        <c:barDir val="col"/>
        <c:grouping val="clustered"/>
        <c:varyColors val="0"/>
        <c:ser>
          <c:idx val="0"/>
          <c:order val="0"/>
          <c:spPr>
            <a:solidFill>
              <a:schemeClr val="accent1"/>
            </a:solidFill>
            <a:ln>
              <a:noFill/>
            </a:ln>
            <a:effectLst/>
          </c:spPr>
          <c:invertIfNegative val="0"/>
          <c:cat>
            <c:strRef>
              <c:f>'E023 IND 10_2022'!$D$17:$D$30</c:f>
              <c:strCache>
                <c:ptCount val="7"/>
                <c:pt idx="0">
                  <c:v>2016</c:v>
                </c:pt>
                <c:pt idx="1">
                  <c:v>2017</c:v>
                </c:pt>
                <c:pt idx="2">
                  <c:v>2018</c:v>
                </c:pt>
                <c:pt idx="3">
                  <c:v>2019</c:v>
                </c:pt>
                <c:pt idx="4">
                  <c:v>2020</c:v>
                </c:pt>
                <c:pt idx="5">
                  <c:v>2021</c:v>
                </c:pt>
                <c:pt idx="6">
                  <c:v>2022</c:v>
                </c:pt>
              </c:strCache>
            </c:strRef>
          </c:cat>
          <c:val>
            <c:numRef>
              <c:f>'E023 IND 10_2022'!$E$17:$E$30</c:f>
              <c:numCache>
                <c:formatCode>#,##0.0</c:formatCode>
                <c:ptCount val="7"/>
                <c:pt idx="0">
                  <c:v>100</c:v>
                </c:pt>
                <c:pt idx="1">
                  <c:v>100</c:v>
                </c:pt>
                <c:pt idx="2">
                  <c:v>100</c:v>
                </c:pt>
                <c:pt idx="3">
                  <c:v>100</c:v>
                </c:pt>
                <c:pt idx="4">
                  <c:v>100</c:v>
                </c:pt>
                <c:pt idx="5">
                  <c:v>100</c:v>
                </c:pt>
                <c:pt idx="6">
                  <c:v>100</c:v>
                </c:pt>
              </c:numCache>
            </c:numRef>
          </c:val>
        </c:ser>
        <c:dLbls>
          <c:showLegendKey val="0"/>
          <c:showVal val="0"/>
          <c:showCatName val="0"/>
          <c:showSerName val="0"/>
          <c:showPercent val="0"/>
          <c:showBubbleSize val="0"/>
        </c:dLbls>
        <c:gapWidth val="219"/>
        <c:overlap val="-27"/>
        <c:axId val="65465344"/>
        <c:axId val="84312832"/>
      </c:barChart>
      <c:catAx>
        <c:axId val="65465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312832"/>
        <c:crosses val="autoZero"/>
        <c:auto val="1"/>
        <c:lblAlgn val="ctr"/>
        <c:lblOffset val="100"/>
        <c:noMultiLvlLbl val="0"/>
      </c:catAx>
      <c:valAx>
        <c:axId val="843128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5465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71733892540994E-2"/>
          <c:y val="3.207789032545242E-2"/>
          <c:w val="0.92457095215826135"/>
          <c:h val="0.85713451960237252"/>
        </c:manualLayout>
      </c:layout>
      <c:barChart>
        <c:barDir val="col"/>
        <c:grouping val="clustered"/>
        <c:varyColors val="0"/>
        <c:ser>
          <c:idx val="0"/>
          <c:order val="0"/>
          <c:spPr>
            <a:solidFill>
              <a:schemeClr val="accent1"/>
            </a:solidFill>
            <a:ln>
              <a:noFill/>
            </a:ln>
            <a:effectLst/>
          </c:spPr>
          <c:invertIfNegative val="0"/>
          <c:cat>
            <c:strRef>
              <c:f>'E023 IND 10_2022'!$D$17:$D$30</c:f>
              <c:strCache>
                <c:ptCount val="7"/>
                <c:pt idx="0">
                  <c:v>2016</c:v>
                </c:pt>
                <c:pt idx="1">
                  <c:v>2017</c:v>
                </c:pt>
                <c:pt idx="2">
                  <c:v>2018</c:v>
                </c:pt>
                <c:pt idx="3">
                  <c:v>2019</c:v>
                </c:pt>
                <c:pt idx="4">
                  <c:v>2020</c:v>
                </c:pt>
                <c:pt idx="5">
                  <c:v>2021</c:v>
                </c:pt>
                <c:pt idx="6">
                  <c:v>2022</c:v>
                </c:pt>
              </c:strCache>
            </c:strRef>
          </c:cat>
          <c:val>
            <c:numRef>
              <c:f>'E023 IND 10_2022'!$F$17:$F$30</c:f>
              <c:numCache>
                <c:formatCode>#,##0</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dLbls>
        <c:gapWidth val="219"/>
        <c:overlap val="-27"/>
        <c:axId val="84336640"/>
        <c:axId val="84338176"/>
      </c:barChart>
      <c:catAx>
        <c:axId val="84336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338176"/>
        <c:crosses val="autoZero"/>
        <c:auto val="1"/>
        <c:lblAlgn val="ctr"/>
        <c:lblOffset val="100"/>
        <c:noMultiLvlLbl val="0"/>
      </c:catAx>
      <c:valAx>
        <c:axId val="84338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336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1_2022'!$D$16:$D$29</c:f>
              <c:strCache>
                <c:ptCount val="8"/>
                <c:pt idx="0">
                  <c:v>2015</c:v>
                </c:pt>
                <c:pt idx="1">
                  <c:v>2016</c:v>
                </c:pt>
                <c:pt idx="2">
                  <c:v>2017</c:v>
                </c:pt>
                <c:pt idx="3">
                  <c:v>2018</c:v>
                </c:pt>
                <c:pt idx="4">
                  <c:v>2019</c:v>
                </c:pt>
                <c:pt idx="5">
                  <c:v>2020</c:v>
                </c:pt>
                <c:pt idx="6">
                  <c:v>2021</c:v>
                </c:pt>
                <c:pt idx="7">
                  <c:v>2022</c:v>
                </c:pt>
              </c:strCache>
            </c:strRef>
          </c:cat>
          <c:val>
            <c:numRef>
              <c:f>'E023 IND 1_2022'!$G$16:$G$29</c:f>
              <c:numCache>
                <c:formatCode>#,##0</c:formatCode>
                <c:ptCount val="8"/>
                <c:pt idx="0">
                  <c:v>6279</c:v>
                </c:pt>
                <c:pt idx="1">
                  <c:v>6425</c:v>
                </c:pt>
                <c:pt idx="2">
                  <c:v>5155</c:v>
                </c:pt>
                <c:pt idx="3">
                  <c:v>4834</c:v>
                </c:pt>
                <c:pt idx="4">
                  <c:v>4838</c:v>
                </c:pt>
                <c:pt idx="5">
                  <c:v>2533</c:v>
                </c:pt>
                <c:pt idx="6">
                  <c:v>3685</c:v>
                </c:pt>
                <c:pt idx="7">
                  <c:v>5323</c:v>
                </c:pt>
              </c:numCache>
            </c:numRef>
          </c:val>
        </c:ser>
        <c:dLbls>
          <c:showLegendKey val="0"/>
          <c:showVal val="0"/>
          <c:showCatName val="0"/>
          <c:showSerName val="0"/>
          <c:showPercent val="0"/>
          <c:showBubbleSize val="0"/>
        </c:dLbls>
        <c:gapWidth val="219"/>
        <c:overlap val="-27"/>
        <c:axId val="67344640"/>
        <c:axId val="67366912"/>
      </c:barChart>
      <c:catAx>
        <c:axId val="673446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66912"/>
        <c:crosses val="autoZero"/>
        <c:auto val="1"/>
        <c:lblAlgn val="ctr"/>
        <c:lblOffset val="100"/>
        <c:noMultiLvlLbl val="0"/>
      </c:catAx>
      <c:valAx>
        <c:axId val="67366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7344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10_2022'!$D$17:$D$30</c:f>
              <c:strCache>
                <c:ptCount val="7"/>
                <c:pt idx="0">
                  <c:v>2016</c:v>
                </c:pt>
                <c:pt idx="1">
                  <c:v>2017</c:v>
                </c:pt>
                <c:pt idx="2">
                  <c:v>2018</c:v>
                </c:pt>
                <c:pt idx="3">
                  <c:v>2019</c:v>
                </c:pt>
                <c:pt idx="4">
                  <c:v>2020</c:v>
                </c:pt>
                <c:pt idx="5">
                  <c:v>2021</c:v>
                </c:pt>
                <c:pt idx="6">
                  <c:v>2022</c:v>
                </c:pt>
              </c:strCache>
            </c:strRef>
          </c:cat>
          <c:val>
            <c:numRef>
              <c:f>'E023 IND 10_2022'!$G$17:$G$30</c:f>
              <c:numCache>
                <c:formatCode>#,##0</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dLbls>
        <c:gapWidth val="219"/>
        <c:overlap val="-27"/>
        <c:axId val="84374272"/>
        <c:axId val="84375808"/>
      </c:barChart>
      <c:catAx>
        <c:axId val="843742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375808"/>
        <c:crosses val="autoZero"/>
        <c:auto val="1"/>
        <c:lblAlgn val="ctr"/>
        <c:lblOffset val="100"/>
        <c:noMultiLvlLbl val="0"/>
      </c:catAx>
      <c:valAx>
        <c:axId val="84375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3742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8082597045888333"/>
        </c:manualLayout>
      </c:layout>
      <c:barChart>
        <c:barDir val="col"/>
        <c:grouping val="clustered"/>
        <c:varyColors val="0"/>
        <c:ser>
          <c:idx val="0"/>
          <c:order val="0"/>
          <c:spPr>
            <a:solidFill>
              <a:schemeClr val="accent1"/>
            </a:solidFill>
            <a:ln>
              <a:noFill/>
            </a:ln>
            <a:effectLst/>
          </c:spPr>
          <c:invertIfNegative val="0"/>
          <c:cat>
            <c:strRef>
              <c:f>'E023 IND 11_2022'!$D$16:$D$29</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'E023 IND 11_2022'!$E$16:$E$29</c:f>
              <c:numCache>
                <c:formatCode>#,##0.0</c:formatCode>
                <c:ptCount val="14"/>
                <c:pt idx="0">
                  <c:v>71.7</c:v>
                </c:pt>
                <c:pt idx="1">
                  <c:v>69.099999999999994</c:v>
                </c:pt>
                <c:pt idx="2">
                  <c:v>66.7</c:v>
                </c:pt>
                <c:pt idx="3">
                  <c:v>78.7</c:v>
                </c:pt>
                <c:pt idx="4">
                  <c:v>78.8</c:v>
                </c:pt>
                <c:pt idx="5">
                  <c:v>80.400000000000006</c:v>
                </c:pt>
                <c:pt idx="6">
                  <c:v>79.900000000000006</c:v>
                </c:pt>
                <c:pt idx="7">
                  <c:v>80.8</c:v>
                </c:pt>
                <c:pt idx="8">
                  <c:v>79</c:v>
                </c:pt>
                <c:pt idx="9">
                  <c:v>78.5</c:v>
                </c:pt>
                <c:pt idx="10">
                  <c:v>77.7</c:v>
                </c:pt>
                <c:pt idx="11">
                  <c:v>46.7</c:v>
                </c:pt>
                <c:pt idx="12">
                  <c:v>62.8</c:v>
                </c:pt>
                <c:pt idx="13">
                  <c:v>73.400000000000006</c:v>
                </c:pt>
              </c:numCache>
            </c:numRef>
          </c:val>
        </c:ser>
        <c:dLbls>
          <c:showLegendKey val="0"/>
          <c:showVal val="0"/>
          <c:showCatName val="0"/>
          <c:showSerName val="0"/>
          <c:showPercent val="0"/>
          <c:showBubbleSize val="0"/>
        </c:dLbls>
        <c:gapWidth val="219"/>
        <c:overlap val="-27"/>
        <c:axId val="84392192"/>
        <c:axId val="66109440"/>
      </c:barChart>
      <c:catAx>
        <c:axId val="8439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6109440"/>
        <c:crosses val="autoZero"/>
        <c:auto val="1"/>
        <c:lblAlgn val="ctr"/>
        <c:lblOffset val="100"/>
        <c:noMultiLvlLbl val="0"/>
      </c:catAx>
      <c:valAx>
        <c:axId val="661094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39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99656227608077E-2"/>
          <c:y val="3.2277129151959454E-2"/>
          <c:w val="0.92457095215826135"/>
          <c:h val="0.86451968503937004"/>
        </c:manualLayout>
      </c:layout>
      <c:barChart>
        <c:barDir val="col"/>
        <c:grouping val="clustered"/>
        <c:varyColors val="0"/>
        <c:ser>
          <c:idx val="0"/>
          <c:order val="0"/>
          <c:spPr>
            <a:solidFill>
              <a:schemeClr val="accent1"/>
            </a:solidFill>
            <a:ln>
              <a:noFill/>
            </a:ln>
            <a:effectLst/>
          </c:spPr>
          <c:invertIfNegative val="0"/>
          <c:cat>
            <c:strRef>
              <c:f>'E023 IND 11_2022'!$D$16:$D$29</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'E023 IND 11_2022'!$F$16:$F$29</c:f>
              <c:numCache>
                <c:formatCode>#,##0</c:formatCode>
                <c:ptCount val="14"/>
                <c:pt idx="0">
                  <c:v>54194</c:v>
                </c:pt>
                <c:pt idx="1">
                  <c:v>53747</c:v>
                </c:pt>
                <c:pt idx="2">
                  <c:v>51832</c:v>
                </c:pt>
                <c:pt idx="3">
                  <c:v>61331</c:v>
                </c:pt>
                <c:pt idx="4">
                  <c:v>61259</c:v>
                </c:pt>
                <c:pt idx="5">
                  <c:v>62521</c:v>
                </c:pt>
                <c:pt idx="6">
                  <c:v>62157</c:v>
                </c:pt>
                <c:pt idx="7">
                  <c:v>62969</c:v>
                </c:pt>
                <c:pt idx="8">
                  <c:v>62402</c:v>
                </c:pt>
                <c:pt idx="9">
                  <c:v>61014</c:v>
                </c:pt>
                <c:pt idx="10">
                  <c:v>60424</c:v>
                </c:pt>
                <c:pt idx="11">
                  <c:v>36442</c:v>
                </c:pt>
                <c:pt idx="12">
                  <c:v>47032</c:v>
                </c:pt>
                <c:pt idx="13">
                  <c:v>54641</c:v>
                </c:pt>
              </c:numCache>
            </c:numRef>
          </c:val>
        </c:ser>
        <c:dLbls>
          <c:showLegendKey val="0"/>
          <c:showVal val="0"/>
          <c:showCatName val="0"/>
          <c:showSerName val="0"/>
          <c:showPercent val="0"/>
          <c:showBubbleSize val="0"/>
        </c:dLbls>
        <c:gapWidth val="219"/>
        <c:overlap val="-27"/>
        <c:axId val="73780224"/>
        <c:axId val="76653312"/>
      </c:barChart>
      <c:catAx>
        <c:axId val="737802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6653312"/>
        <c:crosses val="autoZero"/>
        <c:auto val="1"/>
        <c:lblAlgn val="ctr"/>
        <c:lblOffset val="100"/>
        <c:noMultiLvlLbl val="0"/>
      </c:catAx>
      <c:valAx>
        <c:axId val="76653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37802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11_2022'!$D$16:$D$29</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'E023 IND 11_2022'!$G$16:$G$29</c:f>
              <c:numCache>
                <c:formatCode>#,##0</c:formatCode>
                <c:ptCount val="14"/>
                <c:pt idx="0">
                  <c:v>75555</c:v>
                </c:pt>
                <c:pt idx="1">
                  <c:v>77745</c:v>
                </c:pt>
                <c:pt idx="2">
                  <c:v>77745</c:v>
                </c:pt>
                <c:pt idx="3">
                  <c:v>77958</c:v>
                </c:pt>
                <c:pt idx="4">
                  <c:v>77745</c:v>
                </c:pt>
                <c:pt idx="5">
                  <c:v>77745</c:v>
                </c:pt>
                <c:pt idx="6">
                  <c:v>77745</c:v>
                </c:pt>
                <c:pt idx="7">
                  <c:v>77958</c:v>
                </c:pt>
                <c:pt idx="8">
                  <c:v>79023</c:v>
                </c:pt>
                <c:pt idx="9">
                  <c:v>77745</c:v>
                </c:pt>
                <c:pt idx="10">
                  <c:v>77745</c:v>
                </c:pt>
                <c:pt idx="11">
                  <c:v>77958</c:v>
                </c:pt>
                <c:pt idx="12">
                  <c:v>74871</c:v>
                </c:pt>
                <c:pt idx="13">
                  <c:v>74414</c:v>
                </c:pt>
              </c:numCache>
            </c:numRef>
          </c:val>
        </c:ser>
        <c:dLbls>
          <c:showLegendKey val="0"/>
          <c:showVal val="0"/>
          <c:showCatName val="0"/>
          <c:showSerName val="0"/>
          <c:showPercent val="0"/>
          <c:showBubbleSize val="0"/>
        </c:dLbls>
        <c:gapWidth val="219"/>
        <c:overlap val="-27"/>
        <c:axId val="84869120"/>
        <c:axId val="84870656"/>
      </c:barChart>
      <c:catAx>
        <c:axId val="848691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870656"/>
        <c:crosses val="autoZero"/>
        <c:auto val="1"/>
        <c:lblAlgn val="ctr"/>
        <c:lblOffset val="100"/>
        <c:noMultiLvlLbl val="0"/>
      </c:catAx>
      <c:valAx>
        <c:axId val="84870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8691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8534406025333789"/>
        </c:manualLayout>
      </c:layout>
      <c:barChart>
        <c:barDir val="col"/>
        <c:grouping val="clustered"/>
        <c:varyColors val="0"/>
        <c:ser>
          <c:idx val="0"/>
          <c:order val="0"/>
          <c:spPr>
            <a:solidFill>
              <a:schemeClr val="accent1"/>
            </a:solidFill>
            <a:ln>
              <a:noFill/>
            </a:ln>
            <a:effectLst/>
          </c:spPr>
          <c:invertIfNegative val="0"/>
          <c:cat>
            <c:strRef>
              <c:f>'E023 IND 12_2022'!$D$16:$D$29</c:f>
              <c:strCache>
                <c:ptCount val="7"/>
                <c:pt idx="0">
                  <c:v>2016</c:v>
                </c:pt>
                <c:pt idx="1">
                  <c:v>2017</c:v>
                </c:pt>
                <c:pt idx="2">
                  <c:v>2018</c:v>
                </c:pt>
                <c:pt idx="3">
                  <c:v>2019</c:v>
                </c:pt>
                <c:pt idx="4">
                  <c:v>2020</c:v>
                </c:pt>
                <c:pt idx="5">
                  <c:v>2021</c:v>
                </c:pt>
                <c:pt idx="6">
                  <c:v>2022</c:v>
                </c:pt>
              </c:strCache>
            </c:strRef>
          </c:cat>
          <c:val>
            <c:numRef>
              <c:f>'E023 IND 12_2022'!$E$16:$E$29</c:f>
              <c:numCache>
                <c:formatCode>#,##0.0</c:formatCode>
                <c:ptCount val="7"/>
                <c:pt idx="0">
                  <c:v>10.199999999999999</c:v>
                </c:pt>
                <c:pt idx="1">
                  <c:v>10.4</c:v>
                </c:pt>
                <c:pt idx="2">
                  <c:v>10.5</c:v>
                </c:pt>
                <c:pt idx="3">
                  <c:v>9.5</c:v>
                </c:pt>
                <c:pt idx="4">
                  <c:v>9.6</c:v>
                </c:pt>
                <c:pt idx="5">
                  <c:v>10.1</c:v>
                </c:pt>
                <c:pt idx="6">
                  <c:v>9.8000000000000007</c:v>
                </c:pt>
              </c:numCache>
            </c:numRef>
          </c:val>
        </c:ser>
        <c:dLbls>
          <c:showLegendKey val="0"/>
          <c:showVal val="0"/>
          <c:showCatName val="0"/>
          <c:showSerName val="0"/>
          <c:showPercent val="0"/>
          <c:showBubbleSize val="0"/>
        </c:dLbls>
        <c:gapWidth val="219"/>
        <c:overlap val="-27"/>
        <c:axId val="84932096"/>
        <c:axId val="84933632"/>
      </c:barChart>
      <c:catAx>
        <c:axId val="84932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933632"/>
        <c:crosses val="autoZero"/>
        <c:auto val="1"/>
        <c:lblAlgn val="ctr"/>
        <c:lblOffset val="100"/>
        <c:noMultiLvlLbl val="0"/>
      </c:catAx>
      <c:valAx>
        <c:axId val="849336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84932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8591468384679084"/>
        </c:manualLayout>
      </c:layout>
      <c:barChart>
        <c:barDir val="col"/>
        <c:grouping val="clustered"/>
        <c:varyColors val="0"/>
        <c:ser>
          <c:idx val="0"/>
          <c:order val="0"/>
          <c:spPr>
            <a:solidFill>
              <a:schemeClr val="accent1"/>
            </a:solidFill>
            <a:ln>
              <a:noFill/>
            </a:ln>
            <a:effectLst/>
          </c:spPr>
          <c:invertIfNegative val="0"/>
          <c:cat>
            <c:strRef>
              <c:f>'E023 IND 12_2022'!$D$16:$D$29</c:f>
              <c:strCache>
                <c:ptCount val="7"/>
                <c:pt idx="0">
                  <c:v>2016</c:v>
                </c:pt>
                <c:pt idx="1">
                  <c:v>2017</c:v>
                </c:pt>
                <c:pt idx="2">
                  <c:v>2018</c:v>
                </c:pt>
                <c:pt idx="3">
                  <c:v>2019</c:v>
                </c:pt>
                <c:pt idx="4">
                  <c:v>2020</c:v>
                </c:pt>
                <c:pt idx="5">
                  <c:v>2021</c:v>
                </c:pt>
                <c:pt idx="6">
                  <c:v>2022</c:v>
                </c:pt>
              </c:strCache>
            </c:strRef>
          </c:cat>
          <c:val>
            <c:numRef>
              <c:f>'E023 IND 12_2022'!$F$16:$F$29</c:f>
              <c:numCache>
                <c:formatCode>#,##0</c:formatCode>
                <c:ptCount val="7"/>
                <c:pt idx="0">
                  <c:v>58861</c:v>
                </c:pt>
                <c:pt idx="1">
                  <c:v>58025</c:v>
                </c:pt>
                <c:pt idx="2">
                  <c:v>56231</c:v>
                </c:pt>
                <c:pt idx="3">
                  <c:v>55353</c:v>
                </c:pt>
                <c:pt idx="4">
                  <c:v>35315</c:v>
                </c:pt>
                <c:pt idx="5">
                  <c:v>44124</c:v>
                </c:pt>
                <c:pt idx="6">
                  <c:v>51678</c:v>
                </c:pt>
              </c:numCache>
            </c:numRef>
          </c:val>
        </c:ser>
        <c:dLbls>
          <c:showLegendKey val="0"/>
          <c:showVal val="0"/>
          <c:showCatName val="0"/>
          <c:showSerName val="0"/>
          <c:showPercent val="0"/>
          <c:showBubbleSize val="0"/>
        </c:dLbls>
        <c:gapWidth val="219"/>
        <c:overlap val="-27"/>
        <c:axId val="84617472"/>
        <c:axId val="84643840"/>
      </c:barChart>
      <c:catAx>
        <c:axId val="84617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43840"/>
        <c:crosses val="autoZero"/>
        <c:auto val="1"/>
        <c:lblAlgn val="ctr"/>
        <c:lblOffset val="100"/>
        <c:noMultiLvlLbl val="0"/>
      </c:catAx>
      <c:valAx>
        <c:axId val="846438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174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12_2022'!$D$16:$D$29</c:f>
              <c:strCache>
                <c:ptCount val="7"/>
                <c:pt idx="0">
                  <c:v>2016</c:v>
                </c:pt>
                <c:pt idx="1">
                  <c:v>2017</c:v>
                </c:pt>
                <c:pt idx="2">
                  <c:v>2018</c:v>
                </c:pt>
                <c:pt idx="3">
                  <c:v>2019</c:v>
                </c:pt>
                <c:pt idx="4">
                  <c:v>2020</c:v>
                </c:pt>
                <c:pt idx="5">
                  <c:v>2021</c:v>
                </c:pt>
                <c:pt idx="6">
                  <c:v>2022</c:v>
                </c:pt>
              </c:strCache>
            </c:strRef>
          </c:cat>
          <c:val>
            <c:numRef>
              <c:f>'E023 IND 12_2022'!$G$16:$G$29</c:f>
              <c:numCache>
                <c:formatCode>#,##0</c:formatCode>
                <c:ptCount val="7"/>
                <c:pt idx="0">
                  <c:v>5792</c:v>
                </c:pt>
                <c:pt idx="1">
                  <c:v>5584</c:v>
                </c:pt>
                <c:pt idx="2">
                  <c:v>5349</c:v>
                </c:pt>
                <c:pt idx="3">
                  <c:v>5819</c:v>
                </c:pt>
                <c:pt idx="4">
                  <c:v>3671</c:v>
                </c:pt>
                <c:pt idx="5">
                  <c:v>4358</c:v>
                </c:pt>
                <c:pt idx="6">
                  <c:v>5287</c:v>
                </c:pt>
              </c:numCache>
            </c:numRef>
          </c:val>
        </c:ser>
        <c:dLbls>
          <c:showLegendKey val="0"/>
          <c:showVal val="0"/>
          <c:showCatName val="0"/>
          <c:showSerName val="0"/>
          <c:showPercent val="0"/>
          <c:showBubbleSize val="0"/>
        </c:dLbls>
        <c:gapWidth val="219"/>
        <c:overlap val="-27"/>
        <c:axId val="84651008"/>
        <c:axId val="84660992"/>
      </c:barChart>
      <c:catAx>
        <c:axId val="846510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60992"/>
        <c:crosses val="autoZero"/>
        <c:auto val="1"/>
        <c:lblAlgn val="ctr"/>
        <c:lblOffset val="100"/>
        <c:noMultiLvlLbl val="0"/>
      </c:catAx>
      <c:valAx>
        <c:axId val="846609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6510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8051794626502999"/>
        </c:manualLayout>
      </c:layout>
      <c:barChart>
        <c:barDir val="col"/>
        <c:grouping val="clustered"/>
        <c:varyColors val="0"/>
        <c:ser>
          <c:idx val="0"/>
          <c:order val="0"/>
          <c:spPr>
            <a:solidFill>
              <a:schemeClr val="accent1"/>
            </a:solidFill>
            <a:ln>
              <a:noFill/>
            </a:ln>
            <a:effectLst/>
          </c:spPr>
          <c:invertIfNegative val="0"/>
          <c:cat>
            <c:strRef>
              <c:f>'E023 IND 13_2022'!$D$17:$D$30</c:f>
              <c:strCache>
                <c:ptCount val="7"/>
                <c:pt idx="0">
                  <c:v>2016</c:v>
                </c:pt>
                <c:pt idx="1">
                  <c:v>2017</c:v>
                </c:pt>
                <c:pt idx="2">
                  <c:v>2018</c:v>
                </c:pt>
                <c:pt idx="3">
                  <c:v>2019</c:v>
                </c:pt>
                <c:pt idx="4">
                  <c:v>2020</c:v>
                </c:pt>
                <c:pt idx="5">
                  <c:v>2021</c:v>
                </c:pt>
                <c:pt idx="6">
                  <c:v>2022</c:v>
                </c:pt>
              </c:strCache>
            </c:strRef>
          </c:cat>
          <c:val>
            <c:numRef>
              <c:f>'E023 IND 13_2022'!$E$17:$E$30</c:f>
              <c:numCache>
                <c:formatCode>#,##0.0</c:formatCode>
                <c:ptCount val="7"/>
                <c:pt idx="0">
                  <c:v>84.5</c:v>
                </c:pt>
                <c:pt idx="1">
                  <c:v>88</c:v>
                </c:pt>
                <c:pt idx="2">
                  <c:v>87</c:v>
                </c:pt>
                <c:pt idx="3">
                  <c:v>86.3</c:v>
                </c:pt>
                <c:pt idx="4">
                  <c:v>89.7</c:v>
                </c:pt>
                <c:pt idx="5">
                  <c:v>99.8</c:v>
                </c:pt>
                <c:pt idx="6">
                  <c:v>100</c:v>
                </c:pt>
              </c:numCache>
            </c:numRef>
          </c:val>
        </c:ser>
        <c:dLbls>
          <c:showLegendKey val="0"/>
          <c:showVal val="0"/>
          <c:showCatName val="0"/>
          <c:showSerName val="0"/>
          <c:showPercent val="0"/>
          <c:showBubbleSize val="0"/>
        </c:dLbls>
        <c:gapWidth val="219"/>
        <c:overlap val="-27"/>
        <c:axId val="90432256"/>
        <c:axId val="90433792"/>
      </c:barChart>
      <c:catAx>
        <c:axId val="90432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433792"/>
        <c:crosses val="autoZero"/>
        <c:auto val="1"/>
        <c:lblAlgn val="ctr"/>
        <c:lblOffset val="100"/>
        <c:noMultiLvlLbl val="0"/>
      </c:catAx>
      <c:valAx>
        <c:axId val="904337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432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0389209344534038"/>
          <c:h val="0.87304061638570452"/>
        </c:manualLayout>
      </c:layout>
      <c:barChart>
        <c:barDir val="col"/>
        <c:grouping val="clustered"/>
        <c:varyColors val="0"/>
        <c:ser>
          <c:idx val="0"/>
          <c:order val="0"/>
          <c:spPr>
            <a:solidFill>
              <a:schemeClr val="accent1"/>
            </a:solidFill>
            <a:ln>
              <a:noFill/>
            </a:ln>
            <a:effectLst/>
          </c:spPr>
          <c:invertIfNegative val="0"/>
          <c:cat>
            <c:strRef>
              <c:f>'E023 IND 13_2022'!$D$17:$D$30</c:f>
              <c:strCache>
                <c:ptCount val="7"/>
                <c:pt idx="0">
                  <c:v>2016</c:v>
                </c:pt>
                <c:pt idx="1">
                  <c:v>2017</c:v>
                </c:pt>
                <c:pt idx="2">
                  <c:v>2018</c:v>
                </c:pt>
                <c:pt idx="3">
                  <c:v>2019</c:v>
                </c:pt>
                <c:pt idx="4">
                  <c:v>2020</c:v>
                </c:pt>
                <c:pt idx="5">
                  <c:v>2021</c:v>
                </c:pt>
                <c:pt idx="6">
                  <c:v>2022</c:v>
                </c:pt>
              </c:strCache>
            </c:strRef>
          </c:cat>
          <c:val>
            <c:numRef>
              <c:f>'E023 IND 13_2022'!$F$17:$F$30</c:f>
              <c:numCache>
                <c:formatCode>#,##0</c:formatCode>
                <c:ptCount val="7"/>
                <c:pt idx="0">
                  <c:v>4839</c:v>
                </c:pt>
                <c:pt idx="1">
                  <c:v>3643</c:v>
                </c:pt>
                <c:pt idx="2">
                  <c:v>2841</c:v>
                </c:pt>
                <c:pt idx="3">
                  <c:v>2801</c:v>
                </c:pt>
                <c:pt idx="4">
                  <c:v>591</c:v>
                </c:pt>
                <c:pt idx="5">
                  <c:v>1227</c:v>
                </c:pt>
                <c:pt idx="6">
                  <c:v>3523</c:v>
                </c:pt>
              </c:numCache>
            </c:numRef>
          </c:val>
        </c:ser>
        <c:dLbls>
          <c:showLegendKey val="0"/>
          <c:showVal val="0"/>
          <c:showCatName val="0"/>
          <c:showSerName val="0"/>
          <c:showPercent val="0"/>
          <c:showBubbleSize val="0"/>
        </c:dLbls>
        <c:gapWidth val="219"/>
        <c:overlap val="-27"/>
        <c:axId val="84985344"/>
        <c:axId val="84986880"/>
      </c:barChart>
      <c:catAx>
        <c:axId val="84985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986880"/>
        <c:crosses val="autoZero"/>
        <c:auto val="1"/>
        <c:lblAlgn val="ctr"/>
        <c:lblOffset val="100"/>
        <c:noMultiLvlLbl val="0"/>
      </c:catAx>
      <c:valAx>
        <c:axId val="84986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84985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82949255942682E-2"/>
          <c:y val="3.5709424454636117E-2"/>
          <c:w val="0.90972216697333574"/>
          <c:h val="0.87378633954991758"/>
        </c:manualLayout>
      </c:layout>
      <c:barChart>
        <c:barDir val="col"/>
        <c:grouping val="clustered"/>
        <c:varyColors val="0"/>
        <c:ser>
          <c:idx val="0"/>
          <c:order val="0"/>
          <c:spPr>
            <a:solidFill>
              <a:schemeClr val="accent1"/>
            </a:solidFill>
            <a:ln>
              <a:noFill/>
            </a:ln>
            <a:effectLst/>
          </c:spPr>
          <c:invertIfNegative val="0"/>
          <c:cat>
            <c:strRef>
              <c:f>'E023 IND 13_2022'!$D$17:$D$30</c:f>
              <c:strCache>
                <c:ptCount val="7"/>
                <c:pt idx="0">
                  <c:v>2016</c:v>
                </c:pt>
                <c:pt idx="1">
                  <c:v>2017</c:v>
                </c:pt>
                <c:pt idx="2">
                  <c:v>2018</c:v>
                </c:pt>
                <c:pt idx="3">
                  <c:v>2019</c:v>
                </c:pt>
                <c:pt idx="4">
                  <c:v>2020</c:v>
                </c:pt>
                <c:pt idx="5">
                  <c:v>2021</c:v>
                </c:pt>
                <c:pt idx="6">
                  <c:v>2022</c:v>
                </c:pt>
              </c:strCache>
            </c:strRef>
          </c:cat>
          <c:val>
            <c:numRef>
              <c:f>'E023 IND 13_2022'!$G$17:$G$30</c:f>
              <c:numCache>
                <c:formatCode>#,##0</c:formatCode>
                <c:ptCount val="7"/>
                <c:pt idx="0">
                  <c:v>5725</c:v>
                </c:pt>
                <c:pt idx="1">
                  <c:v>4138</c:v>
                </c:pt>
                <c:pt idx="2">
                  <c:v>3267</c:v>
                </c:pt>
                <c:pt idx="3">
                  <c:v>3245</c:v>
                </c:pt>
                <c:pt idx="4">
                  <c:v>659</c:v>
                </c:pt>
                <c:pt idx="5">
                  <c:v>1229</c:v>
                </c:pt>
                <c:pt idx="6">
                  <c:v>3523</c:v>
                </c:pt>
              </c:numCache>
            </c:numRef>
          </c:val>
        </c:ser>
        <c:dLbls>
          <c:showLegendKey val="0"/>
          <c:showVal val="0"/>
          <c:showCatName val="0"/>
          <c:showSerName val="0"/>
          <c:showPercent val="0"/>
          <c:showBubbleSize val="0"/>
        </c:dLbls>
        <c:gapWidth val="219"/>
        <c:overlap val="-27"/>
        <c:axId val="90396928"/>
        <c:axId val="90398720"/>
      </c:barChart>
      <c:catAx>
        <c:axId val="90396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398720"/>
        <c:crosses val="autoZero"/>
        <c:auto val="1"/>
        <c:lblAlgn val="ctr"/>
        <c:lblOffset val="100"/>
        <c:noMultiLvlLbl val="0"/>
      </c:catAx>
      <c:valAx>
        <c:axId val="903987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39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66821270628849E-2"/>
          <c:y val="3.5576363878360238E-2"/>
          <c:w val="0.90210026486415229"/>
          <c:h val="0.89690731355094655"/>
        </c:manualLayout>
      </c:layout>
      <c:barChart>
        <c:barDir val="col"/>
        <c:grouping val="clustered"/>
        <c:varyColors val="0"/>
        <c:ser>
          <c:idx val="0"/>
          <c:order val="0"/>
          <c:spPr>
            <a:solidFill>
              <a:schemeClr val="accent1"/>
            </a:solidFill>
            <a:ln>
              <a:noFill/>
            </a:ln>
            <a:effectLst/>
          </c:spPr>
          <c:invertIfNegative val="0"/>
          <c:cat>
            <c:strRef>
              <c:f>'E023 IND 2_2022'!$D$17:$D$30</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'E023 IND 2_2022'!$E$17:$E$30</c:f>
              <c:numCache>
                <c:formatCode>#,##0.0</c:formatCode>
                <c:ptCount val="14"/>
                <c:pt idx="0">
                  <c:v>75.3</c:v>
                </c:pt>
                <c:pt idx="1">
                  <c:v>82.7</c:v>
                </c:pt>
                <c:pt idx="2">
                  <c:v>86.5</c:v>
                </c:pt>
                <c:pt idx="3">
                  <c:v>89</c:v>
                </c:pt>
                <c:pt idx="4">
                  <c:v>89.4</c:v>
                </c:pt>
                <c:pt idx="5">
                  <c:v>90</c:v>
                </c:pt>
                <c:pt idx="6">
                  <c:v>87.6</c:v>
                </c:pt>
                <c:pt idx="7">
                  <c:v>82.4</c:v>
                </c:pt>
                <c:pt idx="8">
                  <c:v>84.4</c:v>
                </c:pt>
                <c:pt idx="9">
                  <c:v>92.6</c:v>
                </c:pt>
                <c:pt idx="10">
                  <c:v>92.7</c:v>
                </c:pt>
                <c:pt idx="11">
                  <c:v>88.4</c:v>
                </c:pt>
                <c:pt idx="12">
                  <c:v>90.6</c:v>
                </c:pt>
                <c:pt idx="13">
                  <c:v>92.5</c:v>
                </c:pt>
              </c:numCache>
            </c:numRef>
          </c:val>
        </c:ser>
        <c:dLbls>
          <c:showLegendKey val="0"/>
          <c:showVal val="0"/>
          <c:showCatName val="0"/>
          <c:showSerName val="0"/>
          <c:showPercent val="0"/>
          <c:showBubbleSize val="0"/>
        </c:dLbls>
        <c:gapWidth val="219"/>
        <c:overlap val="-27"/>
        <c:axId val="65401216"/>
        <c:axId val="65402752"/>
      </c:barChart>
      <c:catAx>
        <c:axId val="6540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65402752"/>
        <c:crosses val="autoZero"/>
        <c:auto val="1"/>
        <c:lblAlgn val="ctr"/>
        <c:lblOffset val="100"/>
        <c:noMultiLvlLbl val="0"/>
      </c:catAx>
      <c:valAx>
        <c:axId val="6540275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65401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2610524706"/>
          <c:y val="2.9215005631524679E-2"/>
          <c:w val="0.89955057802240657"/>
          <c:h val="0.90374996531325413"/>
        </c:manualLayout>
      </c:layout>
      <c:barChart>
        <c:barDir val="col"/>
        <c:grouping val="clustered"/>
        <c:varyColors val="0"/>
        <c:ser>
          <c:idx val="0"/>
          <c:order val="0"/>
          <c:spPr>
            <a:solidFill>
              <a:schemeClr val="accent1"/>
            </a:solidFill>
            <a:ln>
              <a:noFill/>
            </a:ln>
            <a:effectLst/>
          </c:spPr>
          <c:invertIfNegative val="0"/>
          <c:cat>
            <c:strRef>
              <c:f>'E023 IND 14_2022'!$D$16:$D$29</c:f>
              <c:strCache>
                <c:ptCount val="8"/>
                <c:pt idx="0">
                  <c:v>2015</c:v>
                </c:pt>
                <c:pt idx="1">
                  <c:v>2016</c:v>
                </c:pt>
                <c:pt idx="2">
                  <c:v>2017</c:v>
                </c:pt>
                <c:pt idx="3">
                  <c:v>2018</c:v>
                </c:pt>
                <c:pt idx="4">
                  <c:v>2019</c:v>
                </c:pt>
                <c:pt idx="5">
                  <c:v>2020</c:v>
                </c:pt>
                <c:pt idx="6">
                  <c:v>2021</c:v>
                </c:pt>
                <c:pt idx="7">
                  <c:v>2022</c:v>
                </c:pt>
              </c:strCache>
            </c:strRef>
          </c:cat>
          <c:val>
            <c:numRef>
              <c:f>'E023 IND 14_2022'!$E$16:$E$29</c:f>
              <c:numCache>
                <c:formatCode>#,##0.0</c:formatCode>
                <c:ptCount val="8"/>
                <c:pt idx="0">
                  <c:v>4.7</c:v>
                </c:pt>
                <c:pt idx="1">
                  <c:v>4.4000000000000004</c:v>
                </c:pt>
                <c:pt idx="2">
                  <c:v>5</c:v>
                </c:pt>
                <c:pt idx="3">
                  <c:v>4.5999999999999996</c:v>
                </c:pt>
                <c:pt idx="4">
                  <c:v>5.7</c:v>
                </c:pt>
                <c:pt idx="5">
                  <c:v>8.9</c:v>
                </c:pt>
                <c:pt idx="6">
                  <c:v>8.9</c:v>
                </c:pt>
                <c:pt idx="7">
                  <c:v>7.9</c:v>
                </c:pt>
              </c:numCache>
            </c:numRef>
          </c:val>
        </c:ser>
        <c:dLbls>
          <c:showLegendKey val="0"/>
          <c:showVal val="0"/>
          <c:showCatName val="0"/>
          <c:showSerName val="0"/>
          <c:showPercent val="0"/>
          <c:showBubbleSize val="0"/>
        </c:dLbls>
        <c:gapWidth val="219"/>
        <c:overlap val="-27"/>
        <c:axId val="90992640"/>
        <c:axId val="90994176"/>
      </c:barChart>
      <c:catAx>
        <c:axId val="9099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994176"/>
        <c:crosses val="autoZero"/>
        <c:auto val="1"/>
        <c:lblAlgn val="ctr"/>
        <c:lblOffset val="100"/>
        <c:noMultiLvlLbl val="0"/>
      </c:catAx>
      <c:valAx>
        <c:axId val="909941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0992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5320572144566198"/>
        </c:manualLayout>
      </c:layout>
      <c:barChart>
        <c:barDir val="col"/>
        <c:grouping val="clustered"/>
        <c:varyColors val="0"/>
        <c:ser>
          <c:idx val="0"/>
          <c:order val="0"/>
          <c:spPr>
            <a:solidFill>
              <a:schemeClr val="accent1"/>
            </a:solidFill>
            <a:ln>
              <a:noFill/>
            </a:ln>
            <a:effectLst/>
          </c:spPr>
          <c:invertIfNegative val="0"/>
          <c:cat>
            <c:strRef>
              <c:f>'E023 IND 14_2022'!$D$16:$D$29</c:f>
              <c:strCache>
                <c:ptCount val="8"/>
                <c:pt idx="0">
                  <c:v>2015</c:v>
                </c:pt>
                <c:pt idx="1">
                  <c:v>2016</c:v>
                </c:pt>
                <c:pt idx="2">
                  <c:v>2017</c:v>
                </c:pt>
                <c:pt idx="3">
                  <c:v>2018</c:v>
                </c:pt>
                <c:pt idx="4">
                  <c:v>2019</c:v>
                </c:pt>
                <c:pt idx="5">
                  <c:v>2020</c:v>
                </c:pt>
                <c:pt idx="6">
                  <c:v>2021</c:v>
                </c:pt>
                <c:pt idx="7">
                  <c:v>2022</c:v>
                </c:pt>
              </c:strCache>
            </c:strRef>
          </c:cat>
          <c:val>
            <c:numRef>
              <c:f>'E023 IND 14_2022'!$F$16:$F$29</c:f>
              <c:numCache>
                <c:formatCode>#,##0</c:formatCode>
                <c:ptCount val="8"/>
                <c:pt idx="0">
                  <c:v>271</c:v>
                </c:pt>
                <c:pt idx="1">
                  <c:v>257</c:v>
                </c:pt>
                <c:pt idx="2">
                  <c:v>288</c:v>
                </c:pt>
                <c:pt idx="3">
                  <c:v>258</c:v>
                </c:pt>
                <c:pt idx="4">
                  <c:v>316</c:v>
                </c:pt>
                <c:pt idx="5">
                  <c:v>316</c:v>
                </c:pt>
                <c:pt idx="6">
                  <c:v>392</c:v>
                </c:pt>
                <c:pt idx="7">
                  <c:v>408</c:v>
                </c:pt>
              </c:numCache>
            </c:numRef>
          </c:val>
        </c:ser>
        <c:dLbls>
          <c:showLegendKey val="0"/>
          <c:showVal val="0"/>
          <c:showCatName val="0"/>
          <c:showSerName val="0"/>
          <c:showPercent val="0"/>
          <c:showBubbleSize val="0"/>
        </c:dLbls>
        <c:gapWidth val="219"/>
        <c:overlap val="-27"/>
        <c:axId val="90440448"/>
        <c:axId val="90441984"/>
      </c:barChart>
      <c:catAx>
        <c:axId val="90440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441984"/>
        <c:crosses val="autoZero"/>
        <c:auto val="1"/>
        <c:lblAlgn val="ctr"/>
        <c:lblOffset val="100"/>
        <c:noMultiLvlLbl val="0"/>
      </c:catAx>
      <c:valAx>
        <c:axId val="904419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440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6561713682643"/>
          <c:y val="4.0412386188632791E-2"/>
          <c:w val="0.85379544630910986"/>
          <c:h val="0.8274517127666734"/>
        </c:manualLayout>
      </c:layout>
      <c:barChart>
        <c:barDir val="col"/>
        <c:grouping val="clustered"/>
        <c:varyColors val="0"/>
        <c:ser>
          <c:idx val="0"/>
          <c:order val="0"/>
          <c:spPr>
            <a:solidFill>
              <a:schemeClr val="accent1"/>
            </a:solidFill>
            <a:ln>
              <a:noFill/>
            </a:ln>
            <a:effectLst/>
          </c:spPr>
          <c:invertIfNegative val="0"/>
          <c:cat>
            <c:strRef>
              <c:f>'E023 IND 14_2022'!$D$16:$D$29</c:f>
              <c:strCache>
                <c:ptCount val="8"/>
                <c:pt idx="0">
                  <c:v>2015</c:v>
                </c:pt>
                <c:pt idx="1">
                  <c:v>2016</c:v>
                </c:pt>
                <c:pt idx="2">
                  <c:v>2017</c:v>
                </c:pt>
                <c:pt idx="3">
                  <c:v>2018</c:v>
                </c:pt>
                <c:pt idx="4">
                  <c:v>2019</c:v>
                </c:pt>
                <c:pt idx="5">
                  <c:v>2020</c:v>
                </c:pt>
                <c:pt idx="6">
                  <c:v>2021</c:v>
                </c:pt>
                <c:pt idx="7">
                  <c:v>2022</c:v>
                </c:pt>
              </c:strCache>
            </c:strRef>
          </c:cat>
          <c:val>
            <c:numRef>
              <c:f>'E023 IND 14_2022'!$G$16:$G$29</c:f>
              <c:numCache>
                <c:formatCode>#,##0</c:formatCode>
                <c:ptCount val="8"/>
                <c:pt idx="0">
                  <c:v>57272</c:v>
                </c:pt>
                <c:pt idx="1">
                  <c:v>58861</c:v>
                </c:pt>
                <c:pt idx="2">
                  <c:v>58025</c:v>
                </c:pt>
                <c:pt idx="3">
                  <c:v>56231</c:v>
                </c:pt>
                <c:pt idx="4">
                  <c:v>55353</c:v>
                </c:pt>
                <c:pt idx="5">
                  <c:v>35315</c:v>
                </c:pt>
                <c:pt idx="6">
                  <c:v>44124</c:v>
                </c:pt>
                <c:pt idx="7">
                  <c:v>51678</c:v>
                </c:pt>
              </c:numCache>
            </c:numRef>
          </c:val>
        </c:ser>
        <c:dLbls>
          <c:showLegendKey val="0"/>
          <c:showVal val="0"/>
          <c:showCatName val="0"/>
          <c:showSerName val="0"/>
          <c:showPercent val="0"/>
          <c:showBubbleSize val="0"/>
        </c:dLbls>
        <c:gapWidth val="219"/>
        <c:overlap val="-27"/>
        <c:axId val="90457600"/>
        <c:axId val="90459136"/>
      </c:barChart>
      <c:catAx>
        <c:axId val="90457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459136"/>
        <c:crosses val="autoZero"/>
        <c:auto val="1"/>
        <c:lblAlgn val="ctr"/>
        <c:lblOffset val="100"/>
        <c:noMultiLvlLbl val="0"/>
      </c:catAx>
      <c:valAx>
        <c:axId val="90459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04576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6160048967204272"/>
        </c:manualLayout>
      </c:layout>
      <c:barChart>
        <c:barDir val="col"/>
        <c:grouping val="clustered"/>
        <c:varyColors val="0"/>
        <c:ser>
          <c:idx val="0"/>
          <c:order val="0"/>
          <c:spPr>
            <a:solidFill>
              <a:schemeClr val="accent1"/>
            </a:solidFill>
            <a:ln>
              <a:noFill/>
            </a:ln>
            <a:effectLst/>
          </c:spPr>
          <c:invertIfNegative val="0"/>
          <c:cat>
            <c:strRef>
              <c:f>'E023 IND 2_2022'!$D$17:$D$30</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'E023 IND 2_2022'!$F$17:$F$30</c:f>
              <c:numCache>
                <c:formatCode>#,##0</c:formatCode>
                <c:ptCount val="14"/>
                <c:pt idx="0">
                  <c:v>4428</c:v>
                </c:pt>
                <c:pt idx="1">
                  <c:v>4686</c:v>
                </c:pt>
                <c:pt idx="2">
                  <c:v>4974</c:v>
                </c:pt>
                <c:pt idx="3">
                  <c:v>5029</c:v>
                </c:pt>
                <c:pt idx="4">
                  <c:v>4979</c:v>
                </c:pt>
                <c:pt idx="5">
                  <c:v>5086</c:v>
                </c:pt>
                <c:pt idx="6">
                  <c:v>4983</c:v>
                </c:pt>
                <c:pt idx="7">
                  <c:v>4771</c:v>
                </c:pt>
                <c:pt idx="8">
                  <c:v>4712</c:v>
                </c:pt>
                <c:pt idx="9">
                  <c:v>4954</c:v>
                </c:pt>
                <c:pt idx="10">
                  <c:v>5394</c:v>
                </c:pt>
                <c:pt idx="11">
                  <c:v>3244</c:v>
                </c:pt>
                <c:pt idx="12">
                  <c:v>3948</c:v>
                </c:pt>
                <c:pt idx="13">
                  <c:v>4889</c:v>
                </c:pt>
              </c:numCache>
            </c:numRef>
          </c:val>
        </c:ser>
        <c:dLbls>
          <c:showLegendKey val="0"/>
          <c:showVal val="0"/>
          <c:showCatName val="0"/>
          <c:showSerName val="0"/>
          <c:showPercent val="0"/>
          <c:showBubbleSize val="0"/>
        </c:dLbls>
        <c:gapWidth val="219"/>
        <c:overlap val="-27"/>
        <c:axId val="65455232"/>
        <c:axId val="65456768"/>
      </c:barChart>
      <c:catAx>
        <c:axId val="65455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5456768"/>
        <c:crosses val="autoZero"/>
        <c:auto val="1"/>
        <c:lblAlgn val="ctr"/>
        <c:lblOffset val="100"/>
        <c:noMultiLvlLbl val="0"/>
      </c:catAx>
      <c:valAx>
        <c:axId val="65456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65455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2_2022'!$D$17:$D$30</c:f>
              <c:strCach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strCache>
            </c:strRef>
          </c:cat>
          <c:val>
            <c:numRef>
              <c:f>'E023 IND 2_2022'!$G$17:$G$30</c:f>
              <c:numCache>
                <c:formatCode>#,##0</c:formatCode>
                <c:ptCount val="14"/>
                <c:pt idx="0">
                  <c:v>5880</c:v>
                </c:pt>
                <c:pt idx="1">
                  <c:v>5667</c:v>
                </c:pt>
                <c:pt idx="2">
                  <c:v>5752</c:v>
                </c:pt>
                <c:pt idx="3">
                  <c:v>5650</c:v>
                </c:pt>
                <c:pt idx="4">
                  <c:v>5569</c:v>
                </c:pt>
                <c:pt idx="5">
                  <c:v>5651</c:v>
                </c:pt>
                <c:pt idx="6">
                  <c:v>5689</c:v>
                </c:pt>
                <c:pt idx="7">
                  <c:v>5792</c:v>
                </c:pt>
                <c:pt idx="8">
                  <c:v>5584</c:v>
                </c:pt>
                <c:pt idx="9">
                  <c:v>5349</c:v>
                </c:pt>
                <c:pt idx="10">
                  <c:v>5819</c:v>
                </c:pt>
                <c:pt idx="11">
                  <c:v>3671</c:v>
                </c:pt>
                <c:pt idx="12">
                  <c:v>4358</c:v>
                </c:pt>
                <c:pt idx="13">
                  <c:v>5287</c:v>
                </c:pt>
              </c:numCache>
            </c:numRef>
          </c:val>
        </c:ser>
        <c:dLbls>
          <c:showLegendKey val="0"/>
          <c:showVal val="0"/>
          <c:showCatName val="0"/>
          <c:showSerName val="0"/>
          <c:showPercent val="0"/>
          <c:showBubbleSize val="0"/>
        </c:dLbls>
        <c:gapWidth val="219"/>
        <c:overlap val="-27"/>
        <c:axId val="72138752"/>
        <c:axId val="72140288"/>
      </c:barChart>
      <c:catAx>
        <c:axId val="721387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140288"/>
        <c:crosses val="autoZero"/>
        <c:auto val="1"/>
        <c:lblAlgn val="ctr"/>
        <c:lblOffset val="100"/>
        <c:noMultiLvlLbl val="0"/>
      </c:catAx>
      <c:valAx>
        <c:axId val="72140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138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8139169696769026"/>
        </c:manualLayout>
      </c:layout>
      <c:barChart>
        <c:barDir val="col"/>
        <c:grouping val="clustered"/>
        <c:varyColors val="0"/>
        <c:ser>
          <c:idx val="0"/>
          <c:order val="0"/>
          <c:spPr>
            <a:solidFill>
              <a:schemeClr val="accent1"/>
            </a:solidFill>
            <a:ln>
              <a:noFill/>
            </a:ln>
            <a:effectLst/>
          </c:spPr>
          <c:invertIfNegative val="0"/>
          <c:cat>
            <c:strRef>
              <c:f>'E023 IND 3_2021'!$D$17:$D$30</c:f>
              <c:strCache>
                <c:ptCount val="7"/>
                <c:pt idx="0">
                  <c:v>2016</c:v>
                </c:pt>
                <c:pt idx="1">
                  <c:v>2017</c:v>
                </c:pt>
                <c:pt idx="2">
                  <c:v>2018</c:v>
                </c:pt>
                <c:pt idx="3">
                  <c:v>2019</c:v>
                </c:pt>
                <c:pt idx="4">
                  <c:v>2020</c:v>
                </c:pt>
                <c:pt idx="5">
                  <c:v>2021</c:v>
                </c:pt>
                <c:pt idx="6">
                  <c:v>2022</c:v>
                </c:pt>
              </c:strCache>
            </c:strRef>
          </c:cat>
          <c:val>
            <c:numRef>
              <c:f>'E023 IND 3_2021'!$E$17:$E$30</c:f>
              <c:numCache>
                <c:formatCode>#,##0.0</c:formatCode>
                <c:ptCount val="7"/>
                <c:pt idx="0">
                  <c:v>88.7</c:v>
                </c:pt>
                <c:pt idx="1">
                  <c:v>88.6</c:v>
                </c:pt>
                <c:pt idx="2">
                  <c:v>94.6</c:v>
                </c:pt>
                <c:pt idx="3">
                  <c:v>85.1</c:v>
                </c:pt>
                <c:pt idx="4">
                  <c:v>92.3</c:v>
                </c:pt>
                <c:pt idx="5">
                  <c:v>88.8</c:v>
                </c:pt>
                <c:pt idx="6">
                  <c:v>87.6</c:v>
                </c:pt>
              </c:numCache>
            </c:numRef>
          </c:val>
        </c:ser>
        <c:dLbls>
          <c:showLegendKey val="0"/>
          <c:showVal val="0"/>
          <c:showCatName val="0"/>
          <c:showSerName val="0"/>
          <c:showPercent val="0"/>
          <c:showBubbleSize val="0"/>
        </c:dLbls>
        <c:gapWidth val="219"/>
        <c:overlap val="-27"/>
        <c:axId val="72341376"/>
        <c:axId val="72342912"/>
      </c:barChart>
      <c:catAx>
        <c:axId val="7234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342912"/>
        <c:crosses val="autoZero"/>
        <c:auto val="1"/>
        <c:lblAlgn val="ctr"/>
        <c:lblOffset val="100"/>
        <c:noMultiLvlLbl val="0"/>
      </c:catAx>
      <c:valAx>
        <c:axId val="7234291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2341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83797853648076E-2"/>
          <c:y val="3.2704630120523472E-2"/>
          <c:w val="0.92457095215826135"/>
          <c:h val="0.8763930838619024"/>
        </c:manualLayout>
      </c:layout>
      <c:barChart>
        <c:barDir val="col"/>
        <c:grouping val="clustered"/>
        <c:varyColors val="0"/>
        <c:ser>
          <c:idx val="0"/>
          <c:order val="0"/>
          <c:spPr>
            <a:solidFill>
              <a:schemeClr val="accent1"/>
            </a:solidFill>
            <a:ln>
              <a:noFill/>
            </a:ln>
            <a:effectLst/>
          </c:spPr>
          <c:invertIfNegative val="0"/>
          <c:cat>
            <c:strRef>
              <c:f>'E023 IND 3_2021'!$D$17:$D$30</c:f>
              <c:strCache>
                <c:ptCount val="7"/>
                <c:pt idx="0">
                  <c:v>2016</c:v>
                </c:pt>
                <c:pt idx="1">
                  <c:v>2017</c:v>
                </c:pt>
                <c:pt idx="2">
                  <c:v>2018</c:v>
                </c:pt>
                <c:pt idx="3">
                  <c:v>2019</c:v>
                </c:pt>
                <c:pt idx="4">
                  <c:v>2020</c:v>
                </c:pt>
                <c:pt idx="5">
                  <c:v>2021</c:v>
                </c:pt>
                <c:pt idx="6">
                  <c:v>2022</c:v>
                </c:pt>
              </c:strCache>
            </c:strRef>
          </c:cat>
          <c:val>
            <c:numRef>
              <c:f>'E023 IND 3_2021'!$F$17:$F$30</c:f>
              <c:numCache>
                <c:formatCode>#,##0</c:formatCode>
                <c:ptCount val="7"/>
                <c:pt idx="0">
                  <c:v>1185</c:v>
                </c:pt>
                <c:pt idx="1">
                  <c:v>1420</c:v>
                </c:pt>
                <c:pt idx="2">
                  <c:v>1574</c:v>
                </c:pt>
                <c:pt idx="3">
                  <c:v>1434</c:v>
                </c:pt>
                <c:pt idx="4">
                  <c:v>311</c:v>
                </c:pt>
                <c:pt idx="5">
                  <c:v>373</c:v>
                </c:pt>
                <c:pt idx="6">
                  <c:v>368</c:v>
                </c:pt>
              </c:numCache>
            </c:numRef>
          </c:val>
        </c:ser>
        <c:dLbls>
          <c:showLegendKey val="0"/>
          <c:showVal val="0"/>
          <c:showCatName val="0"/>
          <c:showSerName val="0"/>
          <c:showPercent val="0"/>
          <c:showBubbleSize val="0"/>
        </c:dLbls>
        <c:gapWidth val="219"/>
        <c:overlap val="-27"/>
        <c:axId val="72104576"/>
        <c:axId val="72349952"/>
      </c:barChart>
      <c:catAx>
        <c:axId val="72104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349952"/>
        <c:crosses val="autoZero"/>
        <c:auto val="1"/>
        <c:lblAlgn val="ctr"/>
        <c:lblOffset val="100"/>
        <c:noMultiLvlLbl val="0"/>
      </c:catAx>
      <c:valAx>
        <c:axId val="72349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104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3_2021'!$D$17:$D$30</c:f>
              <c:strCache>
                <c:ptCount val="7"/>
                <c:pt idx="0">
                  <c:v>2016</c:v>
                </c:pt>
                <c:pt idx="1">
                  <c:v>2017</c:v>
                </c:pt>
                <c:pt idx="2">
                  <c:v>2018</c:v>
                </c:pt>
                <c:pt idx="3">
                  <c:v>2019</c:v>
                </c:pt>
                <c:pt idx="4">
                  <c:v>2020</c:v>
                </c:pt>
                <c:pt idx="5">
                  <c:v>2021</c:v>
                </c:pt>
                <c:pt idx="6">
                  <c:v>2022</c:v>
                </c:pt>
              </c:strCache>
            </c:strRef>
          </c:cat>
          <c:val>
            <c:numRef>
              <c:f>'E023 IND 3_2021'!$G$17:$G$30</c:f>
              <c:numCache>
                <c:formatCode>#,##0</c:formatCode>
                <c:ptCount val="7"/>
                <c:pt idx="0">
                  <c:v>1336</c:v>
                </c:pt>
                <c:pt idx="1">
                  <c:v>1602</c:v>
                </c:pt>
                <c:pt idx="2">
                  <c:v>1664</c:v>
                </c:pt>
                <c:pt idx="3">
                  <c:v>1685</c:v>
                </c:pt>
                <c:pt idx="4">
                  <c:v>337</c:v>
                </c:pt>
                <c:pt idx="5">
                  <c:v>420</c:v>
                </c:pt>
                <c:pt idx="6">
                  <c:v>420</c:v>
                </c:pt>
              </c:numCache>
            </c:numRef>
          </c:val>
        </c:ser>
        <c:dLbls>
          <c:showLegendKey val="0"/>
          <c:showVal val="0"/>
          <c:showCatName val="0"/>
          <c:showSerName val="0"/>
          <c:showPercent val="0"/>
          <c:showBubbleSize val="0"/>
        </c:dLbls>
        <c:gapWidth val="219"/>
        <c:overlap val="-27"/>
        <c:axId val="72730112"/>
        <c:axId val="72731648"/>
      </c:barChart>
      <c:catAx>
        <c:axId val="72730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731648"/>
        <c:crosses val="autoZero"/>
        <c:auto val="1"/>
        <c:lblAlgn val="ctr"/>
        <c:lblOffset val="100"/>
        <c:noMultiLvlLbl val="0"/>
      </c:catAx>
      <c:valAx>
        <c:axId val="727316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72730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238125</xdr:colOff>
      <xdr:row>40</xdr:row>
      <xdr:rowOff>304800</xdr:rowOff>
    </xdr:from>
    <xdr:to>
      <xdr:col>4</xdr:col>
      <xdr:colOff>5048249</xdr:colOff>
      <xdr:row>51</xdr:row>
      <xdr:rowOff>1166812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55</xdr:row>
      <xdr:rowOff>309564</xdr:rowOff>
    </xdr:from>
    <xdr:to>
      <xdr:col>4</xdr:col>
      <xdr:colOff>5048248</xdr:colOff>
      <xdr:row>65</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55</xdr:row>
      <xdr:rowOff>119064</xdr:rowOff>
    </xdr:from>
    <xdr:to>
      <xdr:col>6</xdr:col>
      <xdr:colOff>5095873</xdr:colOff>
      <xdr:row>65</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23768</xdr:rowOff>
    </xdr:from>
    <xdr:to>
      <xdr:col>6</xdr:col>
      <xdr:colOff>5310226</xdr:colOff>
      <xdr:row>3</xdr:row>
      <xdr:rowOff>523875</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261893"/>
          <a:ext cx="4619649" cy="12144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238125</xdr:colOff>
      <xdr:row>41</xdr:row>
      <xdr:rowOff>304799</xdr:rowOff>
    </xdr:from>
    <xdr:to>
      <xdr:col>4</xdr:col>
      <xdr:colOff>5238749</xdr:colOff>
      <xdr:row>53</xdr:row>
      <xdr:rowOff>1119187</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57</xdr:row>
      <xdr:rowOff>404812</xdr:rowOff>
    </xdr:from>
    <xdr:to>
      <xdr:col>4</xdr:col>
      <xdr:colOff>5262562</xdr:colOff>
      <xdr:row>67</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476249</xdr:colOff>
      <xdr:row>57</xdr:row>
      <xdr:rowOff>357187</xdr:rowOff>
    </xdr:from>
    <xdr:to>
      <xdr:col>6</xdr:col>
      <xdr:colOff>5310186</xdr:colOff>
      <xdr:row>67</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4</xdr:row>
      <xdr:rowOff>47621</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2621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261937</xdr:colOff>
      <xdr:row>39</xdr:row>
      <xdr:rowOff>404813</xdr:rowOff>
    </xdr:from>
    <xdr:to>
      <xdr:col>4</xdr:col>
      <xdr:colOff>5286375</xdr:colOff>
      <xdr:row>51</xdr:row>
      <xdr:rowOff>428624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261937</xdr:colOff>
      <xdr:row>55</xdr:row>
      <xdr:rowOff>357187</xdr:rowOff>
    </xdr:from>
    <xdr:to>
      <xdr:col>4</xdr:col>
      <xdr:colOff>5286374</xdr:colOff>
      <xdr:row>65</xdr:row>
      <xdr:rowOff>309562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285749</xdr:colOff>
      <xdr:row>55</xdr:row>
      <xdr:rowOff>333375</xdr:rowOff>
    </xdr:from>
    <xdr:to>
      <xdr:col>6</xdr:col>
      <xdr:colOff>5286374</xdr:colOff>
      <xdr:row>65</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214272</xdr:rowOff>
    </xdr:from>
    <xdr:to>
      <xdr:col>6</xdr:col>
      <xdr:colOff>5310226</xdr:colOff>
      <xdr:row>4</xdr:row>
      <xdr:rowOff>166686</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452397"/>
          <a:ext cx="4619649" cy="12621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39</xdr:row>
      <xdr:rowOff>404812</xdr:rowOff>
    </xdr:from>
    <xdr:to>
      <xdr:col>4</xdr:col>
      <xdr:colOff>5000624</xdr:colOff>
      <xdr:row>51</xdr:row>
      <xdr:rowOff>119062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55</xdr:row>
      <xdr:rowOff>285750</xdr:rowOff>
    </xdr:from>
    <xdr:to>
      <xdr:col>4</xdr:col>
      <xdr:colOff>5072063</xdr:colOff>
      <xdr:row>65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309561</xdr:colOff>
      <xdr:row>55</xdr:row>
      <xdr:rowOff>285750</xdr:rowOff>
    </xdr:from>
    <xdr:to>
      <xdr:col>6</xdr:col>
      <xdr:colOff>5000623</xdr:colOff>
      <xdr:row>65</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690561</xdr:colOff>
      <xdr:row>1</xdr:row>
      <xdr:rowOff>71394</xdr:rowOff>
    </xdr:from>
    <xdr:to>
      <xdr:col>6</xdr:col>
      <xdr:colOff>5310210</xdr:colOff>
      <xdr:row>3</xdr:row>
      <xdr:rowOff>642931</xdr:rowOff>
    </xdr:to>
    <xdr:pic>
      <xdr:nvPicPr>
        <xdr:cNvPr id="7" name="39 Imagen" descr="Logo_Salud_19.png"/>
        <xdr:cNvPicPr/>
      </xdr:nvPicPr>
      <xdr:blipFill>
        <a:blip xmlns:r="http://schemas.openxmlformats.org/officeDocument/2006/relationships" r:embed="rId4" cstate="print"/>
        <a:stretch>
          <a:fillRect/>
        </a:stretch>
      </xdr:blipFill>
      <xdr:spPr>
        <a:xfrm>
          <a:off x="18621374" y="309519"/>
          <a:ext cx="4619649" cy="12382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309562</xdr:colOff>
      <xdr:row>41</xdr:row>
      <xdr:rowOff>304800</xdr:rowOff>
    </xdr:from>
    <xdr:to>
      <xdr:col>4</xdr:col>
      <xdr:colOff>4905374</xdr:colOff>
      <xdr:row>52</xdr:row>
      <xdr:rowOff>404812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56</xdr:row>
      <xdr:rowOff>261938</xdr:rowOff>
    </xdr:from>
    <xdr:to>
      <xdr:col>4</xdr:col>
      <xdr:colOff>5357812</xdr:colOff>
      <xdr:row>66</xdr:row>
      <xdr:rowOff>452438</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357186</xdr:colOff>
      <xdr:row>56</xdr:row>
      <xdr:rowOff>285749</xdr:rowOff>
    </xdr:from>
    <xdr:to>
      <xdr:col>6</xdr:col>
      <xdr:colOff>5333999</xdr:colOff>
      <xdr:row>66</xdr:row>
      <xdr:rowOff>428624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571499</xdr:colOff>
      <xdr:row>1</xdr:row>
      <xdr:rowOff>95207</xdr:rowOff>
    </xdr:from>
    <xdr:to>
      <xdr:col>6</xdr:col>
      <xdr:colOff>5286385</xdr:colOff>
      <xdr:row>3</xdr:row>
      <xdr:rowOff>666744</xdr:rowOff>
    </xdr:to>
    <xdr:pic>
      <xdr:nvPicPr>
        <xdr:cNvPr id="7" name="39 Imagen" descr="Logo_Salud_19.png"/>
        <xdr:cNvPicPr/>
      </xdr:nvPicPr>
      <xdr:blipFill>
        <a:blip xmlns:r="http://schemas.openxmlformats.org/officeDocument/2006/relationships" r:embed="rId4" cstate="print"/>
        <a:stretch>
          <a:fillRect/>
        </a:stretch>
      </xdr:blipFill>
      <xdr:spPr>
        <a:xfrm>
          <a:off x="18502312" y="333332"/>
          <a:ext cx="4714886" cy="12382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238124</xdr:colOff>
      <xdr:row>39</xdr:row>
      <xdr:rowOff>309563</xdr:rowOff>
    </xdr:from>
    <xdr:to>
      <xdr:col>4</xdr:col>
      <xdr:colOff>5286375</xdr:colOff>
      <xdr:row>53</xdr:row>
      <xdr:rowOff>380999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309563</xdr:colOff>
      <xdr:row>57</xdr:row>
      <xdr:rowOff>333374</xdr:rowOff>
    </xdr:from>
    <xdr:to>
      <xdr:col>4</xdr:col>
      <xdr:colOff>5286375</xdr:colOff>
      <xdr:row>67</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333374</xdr:colOff>
      <xdr:row>57</xdr:row>
      <xdr:rowOff>285750</xdr:rowOff>
    </xdr:from>
    <xdr:to>
      <xdr:col>6</xdr:col>
      <xdr:colOff>5333999</xdr:colOff>
      <xdr:row>67</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547686</xdr:colOff>
      <xdr:row>1</xdr:row>
      <xdr:rowOff>71433</xdr:rowOff>
    </xdr:from>
    <xdr:to>
      <xdr:col>6</xdr:col>
      <xdr:colOff>5333999</xdr:colOff>
      <xdr:row>4</xdr:row>
      <xdr:rowOff>47622</xdr:rowOff>
    </xdr:to>
    <xdr:pic>
      <xdr:nvPicPr>
        <xdr:cNvPr id="6" name="39 Imagen" descr="Logo_Salud_19.png"/>
        <xdr:cNvPicPr/>
      </xdr:nvPicPr>
      <xdr:blipFill>
        <a:blip xmlns:r="http://schemas.openxmlformats.org/officeDocument/2006/relationships" r:embed="rId4" cstate="print"/>
        <a:stretch>
          <a:fillRect/>
        </a:stretch>
      </xdr:blipFill>
      <xdr:spPr>
        <a:xfrm>
          <a:off x="18478499" y="309558"/>
          <a:ext cx="4786313" cy="12858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261938</xdr:colOff>
      <xdr:row>41</xdr:row>
      <xdr:rowOff>95251</xdr:rowOff>
    </xdr:from>
    <xdr:to>
      <xdr:col>4</xdr:col>
      <xdr:colOff>5167313</xdr:colOff>
      <xdr:row>55</xdr:row>
      <xdr:rowOff>1190625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59</xdr:row>
      <xdr:rowOff>238125</xdr:rowOff>
    </xdr:from>
    <xdr:to>
      <xdr:col>4</xdr:col>
      <xdr:colOff>5095874</xdr:colOff>
      <xdr:row>70</xdr:row>
      <xdr:rowOff>214313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59</xdr:row>
      <xdr:rowOff>333376</xdr:rowOff>
    </xdr:from>
    <xdr:to>
      <xdr:col>6</xdr:col>
      <xdr:colOff>5024437</xdr:colOff>
      <xdr:row>70</xdr:row>
      <xdr:rowOff>214314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666764</xdr:colOff>
      <xdr:row>1</xdr:row>
      <xdr:rowOff>71395</xdr:rowOff>
    </xdr:from>
    <xdr:to>
      <xdr:col>6</xdr:col>
      <xdr:colOff>5286413</xdr:colOff>
      <xdr:row>3</xdr:row>
      <xdr:rowOff>619127</xdr:rowOff>
    </xdr:to>
    <xdr:pic>
      <xdr:nvPicPr>
        <xdr:cNvPr id="7" name="39 Imagen" descr="Logo_Salud_19.png"/>
        <xdr:cNvPicPr/>
      </xdr:nvPicPr>
      <xdr:blipFill>
        <a:blip xmlns:r="http://schemas.openxmlformats.org/officeDocument/2006/relationships" r:embed="rId4" cstate="print"/>
        <a:stretch>
          <a:fillRect/>
        </a:stretch>
      </xdr:blipFill>
      <xdr:spPr>
        <a:xfrm>
          <a:off x="18597577" y="309520"/>
          <a:ext cx="4619649"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261937</xdr:colOff>
      <xdr:row>41</xdr:row>
      <xdr:rowOff>23812</xdr:rowOff>
    </xdr:from>
    <xdr:to>
      <xdr:col>4</xdr:col>
      <xdr:colOff>5000625</xdr:colOff>
      <xdr:row>53</xdr:row>
      <xdr:rowOff>809624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57</xdr:row>
      <xdr:rowOff>357189</xdr:rowOff>
    </xdr:from>
    <xdr:to>
      <xdr:col>4</xdr:col>
      <xdr:colOff>5000624</xdr:colOff>
      <xdr:row>68</xdr:row>
      <xdr:rowOff>333376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261937</xdr:colOff>
      <xdr:row>57</xdr:row>
      <xdr:rowOff>309563</xdr:rowOff>
    </xdr:from>
    <xdr:to>
      <xdr:col>6</xdr:col>
      <xdr:colOff>5000624</xdr:colOff>
      <xdr:row>68</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47581</xdr:rowOff>
    </xdr:from>
    <xdr:to>
      <xdr:col>6</xdr:col>
      <xdr:colOff>5310226</xdr:colOff>
      <xdr:row>3</xdr:row>
      <xdr:rowOff>690558</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285706"/>
          <a:ext cx="4619649" cy="1309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261937</xdr:colOff>
      <xdr:row>40</xdr:row>
      <xdr:rowOff>166687</xdr:rowOff>
    </xdr:from>
    <xdr:to>
      <xdr:col>4</xdr:col>
      <xdr:colOff>5286375</xdr:colOff>
      <xdr:row>52</xdr:row>
      <xdr:rowOff>762000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261938</xdr:colOff>
      <xdr:row>56</xdr:row>
      <xdr:rowOff>238125</xdr:rowOff>
    </xdr:from>
    <xdr:to>
      <xdr:col>4</xdr:col>
      <xdr:colOff>5334000</xdr:colOff>
      <xdr:row>67</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56</xdr:row>
      <xdr:rowOff>333375</xdr:rowOff>
    </xdr:from>
    <xdr:to>
      <xdr:col>6</xdr:col>
      <xdr:colOff>5286375</xdr:colOff>
      <xdr:row>67</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4</xdr:row>
      <xdr:rowOff>23809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309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261936</xdr:colOff>
      <xdr:row>40</xdr:row>
      <xdr:rowOff>304799</xdr:rowOff>
    </xdr:from>
    <xdr:to>
      <xdr:col>4</xdr:col>
      <xdr:colOff>5262561</xdr:colOff>
      <xdr:row>51</xdr:row>
      <xdr:rowOff>1047749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55</xdr:row>
      <xdr:rowOff>309562</xdr:rowOff>
    </xdr:from>
    <xdr:to>
      <xdr:col>4</xdr:col>
      <xdr:colOff>5262562</xdr:colOff>
      <xdr:row>65</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55</xdr:row>
      <xdr:rowOff>309562</xdr:rowOff>
    </xdr:from>
    <xdr:to>
      <xdr:col>6</xdr:col>
      <xdr:colOff>5286375</xdr:colOff>
      <xdr:row>65</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4</xdr:row>
      <xdr:rowOff>119059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3097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309562</xdr:colOff>
      <xdr:row>40</xdr:row>
      <xdr:rowOff>304798</xdr:rowOff>
    </xdr:from>
    <xdr:to>
      <xdr:col>4</xdr:col>
      <xdr:colOff>5262562</xdr:colOff>
      <xdr:row>52</xdr:row>
      <xdr:rowOff>404811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261937</xdr:colOff>
      <xdr:row>56</xdr:row>
      <xdr:rowOff>516731</xdr:rowOff>
    </xdr:from>
    <xdr:to>
      <xdr:col>4</xdr:col>
      <xdr:colOff>5286375</xdr:colOff>
      <xdr:row>68</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56</xdr:row>
      <xdr:rowOff>557212</xdr:rowOff>
    </xdr:from>
    <xdr:to>
      <xdr:col>6</xdr:col>
      <xdr:colOff>5310187</xdr:colOff>
      <xdr:row>68</xdr:row>
      <xdr:rowOff>333374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95206</xdr:rowOff>
    </xdr:from>
    <xdr:to>
      <xdr:col>6</xdr:col>
      <xdr:colOff>5310226</xdr:colOff>
      <xdr:row>3</xdr:row>
      <xdr:rowOff>738183</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1"/>
          <a:ext cx="4619649" cy="13097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285749</xdr:colOff>
      <xdr:row>39</xdr:row>
      <xdr:rowOff>526384</xdr:rowOff>
    </xdr:from>
    <xdr:to>
      <xdr:col>4</xdr:col>
      <xdr:colOff>5238750</xdr:colOff>
      <xdr:row>54</xdr:row>
      <xdr:rowOff>1166812</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58</xdr:row>
      <xdr:rowOff>516731</xdr:rowOff>
    </xdr:from>
    <xdr:to>
      <xdr:col>4</xdr:col>
      <xdr:colOff>5238750</xdr:colOff>
      <xdr:row>69</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58</xdr:row>
      <xdr:rowOff>557213</xdr:rowOff>
    </xdr:from>
    <xdr:to>
      <xdr:col>6</xdr:col>
      <xdr:colOff>5214937</xdr:colOff>
      <xdr:row>69</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666764</xdr:colOff>
      <xdr:row>1</xdr:row>
      <xdr:rowOff>95207</xdr:rowOff>
    </xdr:from>
    <xdr:to>
      <xdr:col>6</xdr:col>
      <xdr:colOff>5286413</xdr:colOff>
      <xdr:row>3</xdr:row>
      <xdr:rowOff>690559</xdr:rowOff>
    </xdr:to>
    <xdr:pic>
      <xdr:nvPicPr>
        <xdr:cNvPr id="7" name="39 Imagen" descr="Logo_Salud_19.png"/>
        <xdr:cNvPicPr/>
      </xdr:nvPicPr>
      <xdr:blipFill>
        <a:blip xmlns:r="http://schemas.openxmlformats.org/officeDocument/2006/relationships" r:embed="rId4" cstate="print"/>
        <a:stretch>
          <a:fillRect/>
        </a:stretch>
      </xdr:blipFill>
      <xdr:spPr>
        <a:xfrm>
          <a:off x="18597577" y="333332"/>
          <a:ext cx="4619649" cy="1262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261936</xdr:colOff>
      <xdr:row>41</xdr:row>
      <xdr:rowOff>304799</xdr:rowOff>
    </xdr:from>
    <xdr:to>
      <xdr:col>4</xdr:col>
      <xdr:colOff>5238749</xdr:colOff>
      <xdr:row>55</xdr:row>
      <xdr:rowOff>-1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357187</xdr:colOff>
      <xdr:row>59</xdr:row>
      <xdr:rowOff>516731</xdr:rowOff>
    </xdr:from>
    <xdr:to>
      <xdr:col>4</xdr:col>
      <xdr:colOff>5286375</xdr:colOff>
      <xdr:row>70</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59</xdr:row>
      <xdr:rowOff>557213</xdr:rowOff>
    </xdr:from>
    <xdr:to>
      <xdr:col>6</xdr:col>
      <xdr:colOff>5286375</xdr:colOff>
      <xdr:row>70</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71394</xdr:rowOff>
    </xdr:from>
    <xdr:to>
      <xdr:col>6</xdr:col>
      <xdr:colOff>5310226</xdr:colOff>
      <xdr:row>3</xdr:row>
      <xdr:rowOff>666746</xdr:rowOff>
    </xdr:to>
    <xdr:pic>
      <xdr:nvPicPr>
        <xdr:cNvPr id="8" name="39 Imagen" descr="Logo_Salud_19.png"/>
        <xdr:cNvPicPr/>
      </xdr:nvPicPr>
      <xdr:blipFill>
        <a:blip xmlns:r="http://schemas.openxmlformats.org/officeDocument/2006/relationships" r:embed="rId4" cstate="print"/>
        <a:stretch>
          <a:fillRect/>
        </a:stretch>
      </xdr:blipFill>
      <xdr:spPr>
        <a:xfrm>
          <a:off x="18621390" y="309519"/>
          <a:ext cx="4619649" cy="1262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309562</xdr:colOff>
      <xdr:row>41</xdr:row>
      <xdr:rowOff>304801</xdr:rowOff>
    </xdr:from>
    <xdr:to>
      <xdr:col>4</xdr:col>
      <xdr:colOff>5286375</xdr:colOff>
      <xdr:row>53</xdr:row>
      <xdr:rowOff>1143000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57</xdr:row>
      <xdr:rowOff>516730</xdr:rowOff>
    </xdr:from>
    <xdr:to>
      <xdr:col>4</xdr:col>
      <xdr:colOff>5334000</xdr:colOff>
      <xdr:row>67</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57</xdr:row>
      <xdr:rowOff>557213</xdr:rowOff>
    </xdr:from>
    <xdr:to>
      <xdr:col>6</xdr:col>
      <xdr:colOff>5262562</xdr:colOff>
      <xdr:row>67</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119020</xdr:rowOff>
    </xdr:from>
    <xdr:to>
      <xdr:col>6</xdr:col>
      <xdr:colOff>5310226</xdr:colOff>
      <xdr:row>3</xdr:row>
      <xdr:rowOff>714372</xdr:rowOff>
    </xdr:to>
    <xdr:pic>
      <xdr:nvPicPr>
        <xdr:cNvPr id="6" name="39 Imagen" descr="Logo_Salud_19.png"/>
        <xdr:cNvPicPr/>
      </xdr:nvPicPr>
      <xdr:blipFill>
        <a:blip xmlns:r="http://schemas.openxmlformats.org/officeDocument/2006/relationships" r:embed="rId4" cstate="print"/>
        <a:stretch>
          <a:fillRect/>
        </a:stretch>
      </xdr:blipFill>
      <xdr:spPr>
        <a:xfrm>
          <a:off x="18621390" y="357145"/>
          <a:ext cx="4619649" cy="12621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CCFFCC"/>
  </sheetPr>
  <dimension ref="B1:P66"/>
  <sheetViews>
    <sheetView zoomScale="40" zoomScaleNormal="40" zoomScaleSheetLayoutView="50" zoomScalePageLayoutView="40" workbookViewId="0">
      <selection activeCell="K51" sqref="K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16" ht="18.75" x14ac:dyDescent="0.3">
      <c r="B1" s="1" t="s">
        <v>0</v>
      </c>
      <c r="C1" s="1"/>
      <c r="D1" s="1"/>
      <c r="E1" s="2"/>
    </row>
    <row r="2" spans="2:16" ht="23.25" x14ac:dyDescent="0.35">
      <c r="B2" s="1" t="s">
        <v>1</v>
      </c>
      <c r="C2" s="1"/>
      <c r="D2" s="1"/>
      <c r="H2" s="4"/>
    </row>
    <row r="3" spans="2:16" ht="33" customHeight="1" x14ac:dyDescent="0.35">
      <c r="B3" s="1" t="s">
        <v>2</v>
      </c>
      <c r="C3" s="5"/>
      <c r="D3" s="6"/>
      <c r="E3" s="102" t="s">
        <v>80</v>
      </c>
      <c r="F3" s="102"/>
      <c r="G3" s="7"/>
      <c r="H3" s="7"/>
    </row>
    <row r="4" spans="2:16" ht="45.75" customHeight="1" x14ac:dyDescent="0.35">
      <c r="B4" s="4"/>
      <c r="C4" s="4"/>
      <c r="D4" s="4"/>
      <c r="E4" s="103" t="s">
        <v>25</v>
      </c>
      <c r="F4" s="103"/>
    </row>
    <row r="5" spans="2:16" ht="26.25" x14ac:dyDescent="0.4">
      <c r="E5" s="104"/>
      <c r="F5" s="104"/>
      <c r="G5" s="8"/>
      <c r="H5" s="8"/>
    </row>
    <row r="6" spans="2:16" ht="29.25" customHeight="1" x14ac:dyDescent="0.35">
      <c r="D6" s="9"/>
      <c r="E6" s="102" t="s">
        <v>3</v>
      </c>
      <c r="F6" s="102"/>
      <c r="G6" s="9"/>
      <c r="H6" s="9"/>
    </row>
    <row r="7" spans="2:16" ht="30" customHeight="1" x14ac:dyDescent="0.25"/>
    <row r="8" spans="2:16" ht="23.25" x14ac:dyDescent="0.35">
      <c r="B8" s="105" t="s">
        <v>44</v>
      </c>
      <c r="C8" s="105"/>
      <c r="D8" s="105"/>
      <c r="E8" s="10"/>
    </row>
    <row r="9" spans="2:16" ht="20.25" x14ac:dyDescent="0.3">
      <c r="B9" s="11"/>
      <c r="C9" s="11"/>
      <c r="E9" s="12"/>
    </row>
    <row r="10" spans="2:16" ht="23.25" x14ac:dyDescent="0.35">
      <c r="B10" s="50" t="s">
        <v>45</v>
      </c>
      <c r="C10" s="50"/>
      <c r="D10" s="50"/>
      <c r="E10" s="13"/>
      <c r="G10" s="14"/>
      <c r="H10" s="14"/>
    </row>
    <row r="11" spans="2:16" ht="18.75" customHeight="1" x14ac:dyDescent="0.25">
      <c r="D11" s="15"/>
    </row>
    <row r="12" spans="2:16" ht="21" thickBot="1" x14ac:dyDescent="0.35">
      <c r="D12" s="16"/>
      <c r="E12" s="11"/>
      <c r="G12" s="89"/>
      <c r="H12" s="89"/>
    </row>
    <row r="13" spans="2:16" s="21" customFormat="1" ht="53.25" customHeight="1" x14ac:dyDescent="0.25">
      <c r="B13" s="90">
        <v>1</v>
      </c>
      <c r="C13" s="93" t="s">
        <v>4</v>
      </c>
      <c r="D13" s="94"/>
      <c r="E13" s="17" t="s">
        <v>5</v>
      </c>
      <c r="F13" s="18" t="s">
        <v>6</v>
      </c>
      <c r="G13" s="19" t="s">
        <v>7</v>
      </c>
      <c r="H13" s="20"/>
    </row>
    <row r="14" spans="2:16" ht="144" customHeight="1" x14ac:dyDescent="0.25">
      <c r="B14" s="91"/>
      <c r="C14" s="95" t="s">
        <v>8</v>
      </c>
      <c r="D14" s="96"/>
      <c r="E14" s="22" t="s">
        <v>26</v>
      </c>
      <c r="F14" s="22" t="s">
        <v>37</v>
      </c>
      <c r="G14" s="69" t="s">
        <v>60</v>
      </c>
      <c r="H14" s="23"/>
      <c r="P14" s="21"/>
    </row>
    <row r="15" spans="2:16" ht="69.95" customHeight="1" x14ac:dyDescent="0.25">
      <c r="B15" s="91"/>
      <c r="C15" s="40" t="s">
        <v>9</v>
      </c>
      <c r="D15" s="41" t="s">
        <v>18</v>
      </c>
      <c r="E15" s="42">
        <f>IF(G15=0,0,ROUND((F15)/G15*100,1))</f>
        <v>31.6</v>
      </c>
      <c r="F15" s="43">
        <v>85375</v>
      </c>
      <c r="G15" s="44">
        <v>270038</v>
      </c>
      <c r="H15" s="23"/>
    </row>
    <row r="16" spans="2:16" ht="69.95" hidden="1" customHeight="1" x14ac:dyDescent="0.25">
      <c r="B16" s="91"/>
      <c r="C16" s="97" t="s">
        <v>11</v>
      </c>
      <c r="D16" s="45" t="s">
        <v>12</v>
      </c>
      <c r="E16" s="46">
        <f>IF(G16=0,0,ROUND(F16/G16*100,1))</f>
        <v>0</v>
      </c>
      <c r="F16" s="47"/>
      <c r="G16" s="48"/>
      <c r="H16" s="23"/>
    </row>
    <row r="17" spans="2:8" ht="69.95" hidden="1" customHeight="1" x14ac:dyDescent="0.25">
      <c r="B17" s="91"/>
      <c r="C17" s="98"/>
      <c r="D17" s="45" t="s">
        <v>13</v>
      </c>
      <c r="E17" s="46">
        <f t="shared" ref="E17:E29" si="0">IF(G17=0,0,ROUND(F17/G17*100,1))</f>
        <v>0</v>
      </c>
      <c r="F17" s="47"/>
      <c r="G17" s="48"/>
      <c r="H17" s="23"/>
    </row>
    <row r="18" spans="2:8" ht="69.95" hidden="1" customHeight="1" x14ac:dyDescent="0.25">
      <c r="B18" s="91"/>
      <c r="C18" s="98"/>
      <c r="D18" s="45" t="s">
        <v>14</v>
      </c>
      <c r="E18" s="46">
        <f t="shared" si="0"/>
        <v>0</v>
      </c>
      <c r="F18" s="47"/>
      <c r="G18" s="48"/>
      <c r="H18" s="23"/>
    </row>
    <row r="19" spans="2:8" ht="69.95" hidden="1" customHeight="1" x14ac:dyDescent="0.25">
      <c r="B19" s="91"/>
      <c r="C19" s="98"/>
      <c r="D19" s="45" t="s">
        <v>15</v>
      </c>
      <c r="E19" s="46">
        <f t="shared" si="0"/>
        <v>0</v>
      </c>
      <c r="F19" s="47"/>
      <c r="G19" s="48"/>
      <c r="H19" s="23"/>
    </row>
    <row r="20" spans="2:8" ht="69.95" hidden="1" customHeight="1" x14ac:dyDescent="0.25">
      <c r="B20" s="91"/>
      <c r="C20" s="98"/>
      <c r="D20" s="45" t="s">
        <v>16</v>
      </c>
      <c r="E20" s="46">
        <f t="shared" si="0"/>
        <v>0</v>
      </c>
      <c r="F20" s="47"/>
      <c r="G20" s="48"/>
      <c r="H20" s="23"/>
    </row>
    <row r="21" spans="2:8" ht="69.95" hidden="1" customHeight="1" x14ac:dyDescent="0.25">
      <c r="B21" s="91"/>
      <c r="C21" s="98"/>
      <c r="D21" s="45" t="s">
        <v>17</v>
      </c>
      <c r="E21" s="46">
        <f t="shared" si="0"/>
        <v>0</v>
      </c>
      <c r="F21" s="47"/>
      <c r="G21" s="48"/>
      <c r="H21" s="23"/>
    </row>
    <row r="22" spans="2:8" ht="69.95" customHeight="1" x14ac:dyDescent="0.25">
      <c r="B22" s="91"/>
      <c r="C22" s="98"/>
      <c r="D22" s="65" t="s">
        <v>18</v>
      </c>
      <c r="E22" s="67">
        <f t="shared" si="0"/>
        <v>9.9</v>
      </c>
      <c r="F22" s="25">
        <v>624</v>
      </c>
      <c r="G22" s="26">
        <v>6279</v>
      </c>
      <c r="H22" s="23"/>
    </row>
    <row r="23" spans="2:8" ht="69.95" customHeight="1" x14ac:dyDescent="0.25">
      <c r="B23" s="91"/>
      <c r="C23" s="98"/>
      <c r="D23" s="66" t="s">
        <v>10</v>
      </c>
      <c r="E23" s="68">
        <f t="shared" ref="E23:E28" si="1">IF(G23=0,0,ROUND(F23/G23*100,1))</f>
        <v>12</v>
      </c>
      <c r="F23" s="52">
        <v>772</v>
      </c>
      <c r="G23" s="53">
        <v>6425</v>
      </c>
      <c r="H23" s="23"/>
    </row>
    <row r="24" spans="2:8" ht="69.95" customHeight="1" x14ac:dyDescent="0.25">
      <c r="B24" s="91"/>
      <c r="C24" s="98"/>
      <c r="D24" s="66" t="s">
        <v>51</v>
      </c>
      <c r="E24" s="68">
        <f t="shared" si="1"/>
        <v>28.8</v>
      </c>
      <c r="F24" s="52">
        <v>1487</v>
      </c>
      <c r="G24" s="53">
        <v>5155</v>
      </c>
      <c r="H24" s="23"/>
    </row>
    <row r="25" spans="2:8" ht="69.95" customHeight="1" x14ac:dyDescent="0.25">
      <c r="B25" s="91"/>
      <c r="C25" s="98"/>
      <c r="D25" s="66" t="s">
        <v>52</v>
      </c>
      <c r="E25" s="68">
        <f t="shared" si="1"/>
        <v>34.5</v>
      </c>
      <c r="F25" s="52">
        <v>1666</v>
      </c>
      <c r="G25" s="53">
        <v>4834</v>
      </c>
      <c r="H25" s="23"/>
    </row>
    <row r="26" spans="2:8" ht="69.95" customHeight="1" x14ac:dyDescent="0.25">
      <c r="B26" s="91"/>
      <c r="C26" s="98"/>
      <c r="D26" s="66" t="s">
        <v>54</v>
      </c>
      <c r="E26" s="68">
        <f t="shared" si="1"/>
        <v>30.1</v>
      </c>
      <c r="F26" s="52">
        <v>1457</v>
      </c>
      <c r="G26" s="53">
        <v>4838</v>
      </c>
      <c r="H26" s="23"/>
    </row>
    <row r="27" spans="2:8" ht="69.95" customHeight="1" x14ac:dyDescent="0.25">
      <c r="B27" s="91"/>
      <c r="C27" s="98"/>
      <c r="D27" s="66" t="s">
        <v>57</v>
      </c>
      <c r="E27" s="68">
        <f t="shared" si="1"/>
        <v>12</v>
      </c>
      <c r="F27" s="52">
        <v>305</v>
      </c>
      <c r="G27" s="53">
        <v>2533</v>
      </c>
      <c r="H27" s="23"/>
    </row>
    <row r="28" spans="2:8" ht="69.95" customHeight="1" x14ac:dyDescent="0.25">
      <c r="B28" s="91"/>
      <c r="C28" s="98"/>
      <c r="D28" s="62" t="s">
        <v>58</v>
      </c>
      <c r="E28" s="51">
        <f t="shared" si="1"/>
        <v>18.8</v>
      </c>
      <c r="F28" s="52">
        <v>693</v>
      </c>
      <c r="G28" s="53">
        <v>3685</v>
      </c>
      <c r="H28" s="23"/>
    </row>
    <row r="29" spans="2:8" ht="69.95" customHeight="1" thickBot="1" x14ac:dyDescent="0.3">
      <c r="B29" s="92"/>
      <c r="C29" s="99"/>
      <c r="D29" s="64" t="s">
        <v>81</v>
      </c>
      <c r="E29" s="54">
        <f t="shared" si="0"/>
        <v>35.700000000000003</v>
      </c>
      <c r="F29" s="55">
        <v>1899</v>
      </c>
      <c r="G29" s="56">
        <v>5323</v>
      </c>
      <c r="H29" s="23"/>
    </row>
    <row r="30" spans="2:8" ht="30"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24.75" customHeight="1" x14ac:dyDescent="0.25">
      <c r="B33" s="101"/>
      <c r="C33" s="101"/>
      <c r="D33" s="101"/>
      <c r="E33" s="101"/>
      <c r="F33" s="101"/>
      <c r="G33" s="101"/>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28.5" customHeight="1" thickBot="1" x14ac:dyDescent="0.3"/>
    <row r="38" spans="2:7" ht="68.25" customHeight="1" x14ac:dyDescent="0.25">
      <c r="D38" s="87" t="str">
        <f>E13</f>
        <v>INDICADOR</v>
      </c>
      <c r="E38" s="88"/>
      <c r="F38" s="87" t="s">
        <v>38</v>
      </c>
      <c r="G38" s="88"/>
    </row>
    <row r="39" spans="2:7" ht="124.5" customHeight="1" x14ac:dyDescent="0.25">
      <c r="D39" s="77" t="str">
        <f>E14</f>
        <v>Porcentaje de pacientes referidos por instituciones públicas de salud a los que se les apertura expediente clínico institucional
FÓRMULA: VARIABLE1 / VARIABLE2 X 100</v>
      </c>
      <c r="E39" s="78"/>
      <c r="F39" s="79" t="s">
        <v>85</v>
      </c>
      <c r="G39" s="80"/>
    </row>
    <row r="40" spans="2:7" ht="22.5" customHeight="1" x14ac:dyDescent="0.25">
      <c r="D40" s="29"/>
      <c r="E40" s="30"/>
      <c r="F40" s="79"/>
      <c r="G40" s="80"/>
    </row>
    <row r="41" spans="2:7" ht="51" customHeight="1" x14ac:dyDescent="0.25">
      <c r="D41" s="29"/>
      <c r="E41" s="30"/>
      <c r="F41" s="79"/>
      <c r="G41" s="80"/>
    </row>
    <row r="42" spans="2:7" ht="51" customHeight="1" x14ac:dyDescent="0.25">
      <c r="D42" s="29"/>
      <c r="E42" s="30"/>
      <c r="F42" s="79"/>
      <c r="G42" s="80"/>
    </row>
    <row r="43" spans="2:7" ht="51" customHeight="1" x14ac:dyDescent="0.25">
      <c r="D43" s="29"/>
      <c r="E43" s="30"/>
      <c r="F43" s="79"/>
      <c r="G43" s="80"/>
    </row>
    <row r="44" spans="2:7" ht="51" customHeight="1" x14ac:dyDescent="0.25">
      <c r="D44" s="29"/>
      <c r="E44" s="30"/>
      <c r="F44" s="79"/>
      <c r="G44" s="80"/>
    </row>
    <row r="45" spans="2:7" ht="51" customHeight="1" x14ac:dyDescent="0.25">
      <c r="D45" s="29"/>
      <c r="E45" s="30"/>
      <c r="F45" s="79"/>
      <c r="G45" s="80"/>
    </row>
    <row r="46" spans="2:7" ht="51" customHeight="1" x14ac:dyDescent="0.25">
      <c r="D46" s="29"/>
      <c r="E46" s="30"/>
      <c r="F46" s="79"/>
      <c r="G46" s="80"/>
    </row>
    <row r="47" spans="2:7" ht="51" customHeight="1" x14ac:dyDescent="0.25">
      <c r="D47" s="29"/>
      <c r="E47" s="30"/>
      <c r="F47" s="79"/>
      <c r="G47" s="80"/>
    </row>
    <row r="48" spans="2:7" ht="51" customHeight="1" x14ac:dyDescent="0.25">
      <c r="D48" s="29"/>
      <c r="E48" s="30"/>
      <c r="F48" s="79"/>
      <c r="G48" s="80"/>
    </row>
    <row r="49" spans="4:7" ht="51" customHeight="1" x14ac:dyDescent="0.25">
      <c r="D49" s="29"/>
      <c r="E49" s="30"/>
      <c r="F49" s="79"/>
      <c r="G49" s="80"/>
    </row>
    <row r="50" spans="4:7" ht="51" customHeight="1" x14ac:dyDescent="0.25">
      <c r="D50" s="29"/>
      <c r="E50" s="30"/>
      <c r="F50" s="79"/>
      <c r="G50" s="80"/>
    </row>
    <row r="51" spans="4:7" ht="51" customHeight="1" x14ac:dyDescent="0.25">
      <c r="D51" s="29"/>
      <c r="E51" s="30"/>
      <c r="F51" s="79"/>
      <c r="G51" s="80"/>
    </row>
    <row r="52" spans="4:7" ht="122.25" customHeight="1" thickBot="1" x14ac:dyDescent="0.3">
      <c r="D52" s="31"/>
      <c r="E52" s="32"/>
      <c r="F52" s="81"/>
      <c r="G52" s="82"/>
    </row>
    <row r="53" spans="4:7" ht="33" customHeight="1" thickBot="1" x14ac:dyDescent="0.3"/>
    <row r="54" spans="4:7" ht="50.1" customHeight="1" x14ac:dyDescent="0.5">
      <c r="D54" s="83" t="str">
        <f>F13</f>
        <v xml:space="preserve">VARIABLE 1 </v>
      </c>
      <c r="E54" s="84"/>
      <c r="F54" s="83" t="str">
        <f>G13</f>
        <v>VARIABLE 2</v>
      </c>
      <c r="G54" s="84"/>
    </row>
    <row r="55" spans="4:7" ht="102.75" customHeight="1" x14ac:dyDescent="0.25">
      <c r="D55" s="85" t="str">
        <f>F14</f>
        <v xml:space="preserve">Número de pacientes que han sido referidos por instituciones públicas de salud a los cuales se les apertura expediente clínico institucional en el periodo de evaluación </v>
      </c>
      <c r="E55" s="86"/>
      <c r="F55" s="85" t="str">
        <f>G14</f>
        <v>Total de pacientes a los cuales se les apertura expediente clínico en el periodo de evaluación</v>
      </c>
      <c r="G55" s="86"/>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thickBot="1" x14ac:dyDescent="0.3">
      <c r="D66" s="31"/>
      <c r="E66" s="32"/>
      <c r="F66" s="31"/>
      <c r="G66"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CCFFCC"/>
  </sheetPr>
  <dimension ref="B1:H68"/>
  <sheetViews>
    <sheetView zoomScale="40" zoomScaleNormal="40" zoomScaleSheetLayoutView="40" zoomScalePageLayoutView="40" workbookViewId="0">
      <selection activeCell="W53" sqref="W53"/>
    </sheetView>
  </sheetViews>
  <sheetFormatPr baseColWidth="10" defaultRowHeight="15" x14ac:dyDescent="0.25"/>
  <cols>
    <col min="1" max="1" width="4.140625" style="3" customWidth="1"/>
    <col min="2" max="2" width="13.85546875" style="3" customWidth="1"/>
    <col min="3" max="3" width="8.42578125" style="3" customWidth="1"/>
    <col min="4" max="5" width="84.28515625" style="3" customWidth="1"/>
    <col min="6"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51"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26.25" customHeight="1" x14ac:dyDescent="0.25"/>
    <row r="8" spans="2:8" ht="23.25" x14ac:dyDescent="0.35">
      <c r="B8" s="105" t="s">
        <v>46</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3" spans="2:8" ht="21" thickBot="1" x14ac:dyDescent="0.35">
      <c r="D13" s="16"/>
      <c r="E13" s="11"/>
      <c r="G13" s="89"/>
      <c r="H13" s="89"/>
    </row>
    <row r="14" spans="2:8" s="21" customFormat="1" ht="60.75" customHeight="1" x14ac:dyDescent="0.25">
      <c r="B14" s="90">
        <v>10</v>
      </c>
      <c r="C14" s="122" t="s">
        <v>4</v>
      </c>
      <c r="D14" s="123"/>
      <c r="E14" s="17" t="s">
        <v>5</v>
      </c>
      <c r="F14" s="18" t="s">
        <v>6</v>
      </c>
      <c r="G14" s="19" t="s">
        <v>7</v>
      </c>
      <c r="H14" s="20"/>
    </row>
    <row r="15" spans="2:8" ht="117.75" customHeight="1" x14ac:dyDescent="0.25">
      <c r="B15" s="91"/>
      <c r="C15" s="95" t="s">
        <v>8</v>
      </c>
      <c r="D15" s="96"/>
      <c r="E15" s="33" t="s">
        <v>53</v>
      </c>
      <c r="F15" s="35" t="s">
        <v>32</v>
      </c>
      <c r="G15" s="71" t="s">
        <v>74</v>
      </c>
      <c r="H15" s="23"/>
    </row>
    <row r="16" spans="2:8" ht="69.95" customHeight="1" x14ac:dyDescent="0.25">
      <c r="B16" s="91"/>
      <c r="C16" s="40" t="s">
        <v>9</v>
      </c>
      <c r="D16" s="41" t="s">
        <v>10</v>
      </c>
      <c r="E16" s="42">
        <f>IF(G16=0,0,ROUND((F16)/G16*100,1))</f>
        <v>100</v>
      </c>
      <c r="F16" s="43">
        <v>35</v>
      </c>
      <c r="G16" s="44">
        <v>35</v>
      </c>
      <c r="H16" s="23"/>
    </row>
    <row r="17" spans="2:8" ht="69.95" hidden="1" customHeight="1" x14ac:dyDescent="0.25">
      <c r="B17" s="91"/>
      <c r="C17" s="97" t="s">
        <v>11</v>
      </c>
      <c r="D17" s="45" t="s">
        <v>12</v>
      </c>
      <c r="E17" s="46">
        <f>IF(G17=0,0,ROUND(F17/G17*100,1))</f>
        <v>0</v>
      </c>
      <c r="F17" s="47"/>
      <c r="G17" s="48"/>
      <c r="H17" s="23"/>
    </row>
    <row r="18" spans="2:8" ht="69.95" hidden="1" customHeight="1" x14ac:dyDescent="0.25">
      <c r="B18" s="91"/>
      <c r="C18" s="98"/>
      <c r="D18" s="45" t="s">
        <v>13</v>
      </c>
      <c r="E18" s="46">
        <f t="shared" ref="E18:E30" si="0">IF(G18=0,0,ROUND(F18/G18*100,1))</f>
        <v>0</v>
      </c>
      <c r="F18" s="47"/>
      <c r="G18" s="48"/>
      <c r="H18" s="23"/>
    </row>
    <row r="19" spans="2:8" ht="69.95" hidden="1" customHeight="1" x14ac:dyDescent="0.25">
      <c r="B19" s="91"/>
      <c r="C19" s="98"/>
      <c r="D19" s="45" t="s">
        <v>14</v>
      </c>
      <c r="E19" s="46">
        <f t="shared" si="0"/>
        <v>0</v>
      </c>
      <c r="F19" s="47"/>
      <c r="G19" s="48"/>
      <c r="H19" s="23"/>
    </row>
    <row r="20" spans="2:8" ht="69.95" hidden="1" customHeight="1" x14ac:dyDescent="0.25">
      <c r="B20" s="91"/>
      <c r="C20" s="98"/>
      <c r="D20" s="45" t="s">
        <v>15</v>
      </c>
      <c r="E20" s="46">
        <f t="shared" si="0"/>
        <v>0</v>
      </c>
      <c r="F20" s="47"/>
      <c r="G20" s="48"/>
      <c r="H20" s="23"/>
    </row>
    <row r="21" spans="2:8" ht="69.95" hidden="1" customHeight="1" x14ac:dyDescent="0.25">
      <c r="B21" s="91"/>
      <c r="C21" s="98"/>
      <c r="D21" s="45" t="s">
        <v>16</v>
      </c>
      <c r="E21" s="46">
        <f t="shared" si="0"/>
        <v>0</v>
      </c>
      <c r="F21" s="47"/>
      <c r="G21" s="48"/>
      <c r="H21" s="23"/>
    </row>
    <row r="22" spans="2:8" ht="69.95" hidden="1" customHeight="1" x14ac:dyDescent="0.25">
      <c r="B22" s="91"/>
      <c r="C22" s="98"/>
      <c r="D22" s="45" t="s">
        <v>17</v>
      </c>
      <c r="E22" s="46">
        <f t="shared" si="0"/>
        <v>0</v>
      </c>
      <c r="F22" s="47"/>
      <c r="G22" s="48"/>
      <c r="H22" s="23"/>
    </row>
    <row r="23" spans="2:8" ht="69.95" hidden="1" customHeight="1" x14ac:dyDescent="0.25">
      <c r="B23" s="91"/>
      <c r="C23" s="98"/>
      <c r="D23" s="45" t="s">
        <v>18</v>
      </c>
      <c r="E23" s="46">
        <f t="shared" si="0"/>
        <v>0</v>
      </c>
      <c r="F23" s="47"/>
      <c r="G23" s="48"/>
      <c r="H23" s="23"/>
    </row>
    <row r="24" spans="2:8" ht="60" customHeight="1" x14ac:dyDescent="0.25">
      <c r="B24" s="91"/>
      <c r="C24" s="98"/>
      <c r="D24" s="57" t="s">
        <v>10</v>
      </c>
      <c r="E24" s="51">
        <f t="shared" ref="E24:E28" si="1">IF(G24=0,0,ROUND(F24/G24*100,1))</f>
        <v>100</v>
      </c>
      <c r="F24" s="52">
        <v>1</v>
      </c>
      <c r="G24" s="53">
        <v>1</v>
      </c>
      <c r="H24" s="23"/>
    </row>
    <row r="25" spans="2:8" ht="60" customHeight="1" x14ac:dyDescent="0.25">
      <c r="B25" s="91"/>
      <c r="C25" s="98"/>
      <c r="D25" s="62" t="s">
        <v>51</v>
      </c>
      <c r="E25" s="51">
        <f t="shared" si="1"/>
        <v>100</v>
      </c>
      <c r="F25" s="52">
        <v>1</v>
      </c>
      <c r="G25" s="53">
        <v>1</v>
      </c>
      <c r="H25" s="23"/>
    </row>
    <row r="26" spans="2:8" ht="60" customHeight="1" x14ac:dyDescent="0.25">
      <c r="B26" s="91"/>
      <c r="C26" s="98"/>
      <c r="D26" s="62" t="s">
        <v>52</v>
      </c>
      <c r="E26" s="51">
        <f t="shared" si="1"/>
        <v>100</v>
      </c>
      <c r="F26" s="52">
        <v>1</v>
      </c>
      <c r="G26" s="53">
        <v>1</v>
      </c>
      <c r="H26" s="23"/>
    </row>
    <row r="27" spans="2:8" ht="60" customHeight="1" x14ac:dyDescent="0.25">
      <c r="B27" s="91"/>
      <c r="C27" s="98"/>
      <c r="D27" s="62" t="s">
        <v>54</v>
      </c>
      <c r="E27" s="51">
        <f t="shared" si="1"/>
        <v>100</v>
      </c>
      <c r="F27" s="52">
        <v>1</v>
      </c>
      <c r="G27" s="53">
        <v>1</v>
      </c>
      <c r="H27" s="23"/>
    </row>
    <row r="28" spans="2:8" ht="60" customHeight="1" x14ac:dyDescent="0.25">
      <c r="B28" s="91"/>
      <c r="C28" s="98"/>
      <c r="D28" s="62" t="s">
        <v>57</v>
      </c>
      <c r="E28" s="51">
        <f t="shared" si="1"/>
        <v>100</v>
      </c>
      <c r="F28" s="52">
        <v>1</v>
      </c>
      <c r="G28" s="53">
        <v>1</v>
      </c>
      <c r="H28" s="23"/>
    </row>
    <row r="29" spans="2:8" ht="60" customHeight="1" x14ac:dyDescent="0.25">
      <c r="B29" s="91"/>
      <c r="C29" s="98"/>
      <c r="D29" s="62" t="s">
        <v>58</v>
      </c>
      <c r="E29" s="51">
        <f t="shared" ref="E29" si="2">IF(G29=0,0,ROUND(F29/G29*100,1))</f>
        <v>100</v>
      </c>
      <c r="F29" s="52">
        <v>1</v>
      </c>
      <c r="G29" s="53">
        <v>1</v>
      </c>
      <c r="H29" s="23"/>
    </row>
    <row r="30" spans="2:8" ht="60" customHeight="1" thickBot="1" x14ac:dyDescent="0.3">
      <c r="B30" s="92"/>
      <c r="C30" s="99"/>
      <c r="D30" s="64" t="s">
        <v>81</v>
      </c>
      <c r="E30" s="54">
        <f t="shared" si="0"/>
        <v>100</v>
      </c>
      <c r="F30" s="55">
        <v>1</v>
      </c>
      <c r="G30" s="56">
        <v>1</v>
      </c>
      <c r="H30" s="23"/>
    </row>
    <row r="31" spans="2:8" ht="30" customHeight="1" x14ac:dyDescent="0.3">
      <c r="F31" s="2"/>
      <c r="G31" s="2"/>
      <c r="H31" s="2"/>
    </row>
    <row r="32" spans="2:8" ht="35.1" customHeight="1" x14ac:dyDescent="0.3">
      <c r="B32" s="27" t="s">
        <v>9</v>
      </c>
      <c r="C32" s="27"/>
      <c r="D32" s="100" t="s">
        <v>19</v>
      </c>
      <c r="E32" s="100"/>
      <c r="F32" s="100"/>
      <c r="G32" s="100"/>
      <c r="H32" s="2"/>
    </row>
    <row r="33" spans="2:8" ht="35.1" customHeight="1" x14ac:dyDescent="0.25">
      <c r="B33" s="27" t="s">
        <v>11</v>
      </c>
      <c r="C33" s="27"/>
      <c r="D33" s="100" t="s">
        <v>20</v>
      </c>
      <c r="E33" s="100"/>
      <c r="F33" s="100"/>
      <c r="G33" s="100"/>
      <c r="H33" s="28"/>
    </row>
    <row r="34" spans="2:8" ht="35.1" customHeight="1" x14ac:dyDescent="0.25">
      <c r="B34" s="100" t="s">
        <v>21</v>
      </c>
      <c r="C34" s="100"/>
      <c r="D34" s="100"/>
      <c r="E34" s="100"/>
      <c r="F34" s="100"/>
      <c r="G34" s="100"/>
    </row>
    <row r="35" spans="2:8" ht="35.1" customHeight="1" x14ac:dyDescent="0.25">
      <c r="B35" s="100" t="s">
        <v>22</v>
      </c>
      <c r="C35" s="100"/>
      <c r="D35" s="100"/>
      <c r="E35" s="100"/>
      <c r="F35" s="100"/>
      <c r="G35" s="100"/>
    </row>
    <row r="36" spans="2:8" ht="35.1" customHeight="1" x14ac:dyDescent="0.25">
      <c r="B36" s="100" t="s">
        <v>23</v>
      </c>
      <c r="C36" s="100"/>
      <c r="D36" s="100"/>
      <c r="E36" s="100"/>
      <c r="F36" s="100"/>
      <c r="G36" s="100"/>
    </row>
    <row r="37" spans="2:8" ht="35.1" customHeight="1" x14ac:dyDescent="0.25">
      <c r="B37" s="100" t="s">
        <v>24</v>
      </c>
      <c r="C37" s="100"/>
      <c r="D37" s="100"/>
      <c r="E37" s="100"/>
      <c r="F37" s="100"/>
      <c r="G37" s="100"/>
    </row>
    <row r="38" spans="2:8" ht="24.75" customHeight="1" thickBot="1" x14ac:dyDescent="0.3"/>
    <row r="39" spans="2:8" ht="75.75" customHeight="1" x14ac:dyDescent="0.25">
      <c r="D39" s="87" t="str">
        <f>E14</f>
        <v>INDICADOR</v>
      </c>
      <c r="E39" s="88"/>
      <c r="F39" s="87" t="s">
        <v>38</v>
      </c>
      <c r="G39" s="88"/>
    </row>
    <row r="40" spans="2:8" ht="64.5" customHeight="1" x14ac:dyDescent="0.25">
      <c r="D40" s="85" t="str">
        <f>E15</f>
        <v>Porcentaje de auditorías clínicas realizadas 
FÓRMULA: VARIABLE1 / VARIABLE2 X 100</v>
      </c>
      <c r="E40" s="86"/>
      <c r="F40" s="114" t="s">
        <v>92</v>
      </c>
      <c r="G40" s="115"/>
    </row>
    <row r="41" spans="2:8" ht="49.5" customHeight="1" x14ac:dyDescent="0.25">
      <c r="D41" s="29"/>
      <c r="E41" s="30"/>
      <c r="F41" s="116"/>
      <c r="G41" s="115"/>
    </row>
    <row r="42" spans="2:8" ht="50.1" customHeight="1" x14ac:dyDescent="0.25">
      <c r="D42" s="29"/>
      <c r="E42" s="30"/>
      <c r="F42" s="116"/>
      <c r="G42" s="115"/>
    </row>
    <row r="43" spans="2:8" ht="50.1" customHeight="1" x14ac:dyDescent="0.25">
      <c r="D43" s="29"/>
      <c r="E43" s="30"/>
      <c r="F43" s="116"/>
      <c r="G43" s="115"/>
    </row>
    <row r="44" spans="2:8" ht="50.1" customHeight="1" x14ac:dyDescent="0.25">
      <c r="D44" s="29"/>
      <c r="E44" s="30"/>
      <c r="F44" s="116"/>
      <c r="G44" s="115"/>
    </row>
    <row r="45" spans="2:8" ht="50.1" customHeight="1" x14ac:dyDescent="0.25">
      <c r="D45" s="29"/>
      <c r="E45" s="30"/>
      <c r="F45" s="116"/>
      <c r="G45" s="115"/>
    </row>
    <row r="46" spans="2:8" ht="50.1" customHeight="1" x14ac:dyDescent="0.25">
      <c r="D46" s="29"/>
      <c r="E46" s="30"/>
      <c r="F46" s="116"/>
      <c r="G46" s="115"/>
    </row>
    <row r="47" spans="2:8" ht="50.1" customHeight="1" x14ac:dyDescent="0.25">
      <c r="D47" s="29"/>
      <c r="E47" s="30"/>
      <c r="F47" s="116"/>
      <c r="G47" s="115"/>
    </row>
    <row r="48" spans="2:8" ht="50.1" customHeight="1" x14ac:dyDescent="0.25">
      <c r="D48" s="29"/>
      <c r="E48" s="30"/>
      <c r="F48" s="116"/>
      <c r="G48" s="115"/>
    </row>
    <row r="49" spans="4:7" ht="50.1" customHeight="1" x14ac:dyDescent="0.25">
      <c r="D49" s="29"/>
      <c r="E49" s="30"/>
      <c r="F49" s="116"/>
      <c r="G49" s="115"/>
    </row>
    <row r="50" spans="4:7" ht="50.1" customHeight="1" x14ac:dyDescent="0.25">
      <c r="D50" s="29"/>
      <c r="E50" s="30"/>
      <c r="F50" s="116"/>
      <c r="G50" s="115"/>
    </row>
    <row r="51" spans="4:7" ht="50.1" customHeight="1" x14ac:dyDescent="0.25">
      <c r="D51" s="29"/>
      <c r="E51" s="30"/>
      <c r="F51" s="116"/>
      <c r="G51" s="115"/>
    </row>
    <row r="52" spans="4:7" ht="50.1" customHeight="1" x14ac:dyDescent="0.25">
      <c r="D52" s="29"/>
      <c r="E52" s="30"/>
      <c r="F52" s="116"/>
      <c r="G52" s="115"/>
    </row>
    <row r="53" spans="4:7" ht="72" customHeight="1" x14ac:dyDescent="0.25">
      <c r="D53" s="29"/>
      <c r="E53" s="30"/>
      <c r="F53" s="116"/>
      <c r="G53" s="115"/>
    </row>
    <row r="54" spans="4:7" ht="115.5" customHeight="1" thickBot="1" x14ac:dyDescent="0.3">
      <c r="D54" s="31"/>
      <c r="E54" s="32"/>
      <c r="F54" s="117"/>
      <c r="G54" s="118"/>
    </row>
    <row r="55" spans="4:7" ht="33" customHeight="1" thickBot="1" x14ac:dyDescent="0.3"/>
    <row r="56" spans="4:7" ht="50.1" customHeight="1" x14ac:dyDescent="0.5">
      <c r="D56" s="83" t="str">
        <f>F14</f>
        <v xml:space="preserve">VARIABLE 1 </v>
      </c>
      <c r="E56" s="84"/>
      <c r="F56" s="83" t="str">
        <f>G14</f>
        <v>VARIABLE 2</v>
      </c>
      <c r="G56" s="84"/>
    </row>
    <row r="57" spans="4:7" ht="85.5" customHeight="1" x14ac:dyDescent="0.25">
      <c r="D57" s="85" t="str">
        <f>F15</f>
        <v xml:space="preserve">Número de auditorías clínicas realizadas </v>
      </c>
      <c r="E57" s="86"/>
      <c r="F57" s="85" t="str">
        <f>G15</f>
        <v xml:space="preserve"> Número de auditorías clínicas programadas </v>
      </c>
      <c r="G57" s="86"/>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thickBot="1" x14ac:dyDescent="0.3">
      <c r="D68" s="31"/>
      <c r="E68" s="32"/>
      <c r="F68" s="31"/>
      <c r="G68" s="32"/>
    </row>
  </sheetData>
  <sheetProtection selectLockedCells="1"/>
  <dataConsolidate/>
  <mergeCells count="24">
    <mergeCell ref="E3:F3"/>
    <mergeCell ref="E4:F4"/>
    <mergeCell ref="E5:F5"/>
    <mergeCell ref="E6:F6"/>
    <mergeCell ref="B8:D8"/>
    <mergeCell ref="D39:E39"/>
    <mergeCell ref="F39:G39"/>
    <mergeCell ref="G13:H13"/>
    <mergeCell ref="B14:B30"/>
    <mergeCell ref="C14:D14"/>
    <mergeCell ref="C15:D15"/>
    <mergeCell ref="C17:C30"/>
    <mergeCell ref="D32:G32"/>
    <mergeCell ref="D33:G33"/>
    <mergeCell ref="B34:G34"/>
    <mergeCell ref="B35:G35"/>
    <mergeCell ref="B36:G36"/>
    <mergeCell ref="B37:G37"/>
    <mergeCell ref="D40:E40"/>
    <mergeCell ref="F40:G54"/>
    <mergeCell ref="D56:E56"/>
    <mergeCell ref="F56:G56"/>
    <mergeCell ref="D57:E57"/>
    <mergeCell ref="F57:G57"/>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CCFFCC"/>
  </sheetPr>
  <dimension ref="B1:H66"/>
  <sheetViews>
    <sheetView zoomScale="40" zoomScaleNormal="40" zoomScaleSheetLayoutView="40" zoomScalePageLayoutView="40" workbookViewId="0">
      <selection activeCell="AB46" sqref="AB46"/>
    </sheetView>
  </sheetViews>
  <sheetFormatPr baseColWidth="10" defaultRowHeight="15" x14ac:dyDescent="0.25"/>
  <cols>
    <col min="1" max="1" width="4.140625" style="3" customWidth="1"/>
    <col min="2" max="2" width="13.85546875" style="3" customWidth="1"/>
    <col min="3" max="3" width="8.42578125" style="3" customWidth="1"/>
    <col min="4"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51"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26.25"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2" spans="2:8" ht="21" thickBot="1" x14ac:dyDescent="0.35">
      <c r="D12" s="16"/>
      <c r="E12" s="11"/>
      <c r="G12" s="89"/>
      <c r="H12" s="89"/>
    </row>
    <row r="13" spans="2:8" s="21" customFormat="1" ht="43.5" customHeight="1" x14ac:dyDescent="0.25">
      <c r="B13" s="90">
        <v>11</v>
      </c>
      <c r="C13" s="122" t="s">
        <v>4</v>
      </c>
      <c r="D13" s="123"/>
      <c r="E13" s="17" t="s">
        <v>5</v>
      </c>
      <c r="F13" s="18" t="s">
        <v>6</v>
      </c>
      <c r="G13" s="19" t="s">
        <v>7</v>
      </c>
      <c r="H13" s="20"/>
    </row>
    <row r="14" spans="2:8" ht="96.75" customHeight="1" x14ac:dyDescent="0.25">
      <c r="B14" s="91"/>
      <c r="C14" s="95" t="s">
        <v>8</v>
      </c>
      <c r="D14" s="96"/>
      <c r="E14" s="33" t="s">
        <v>33</v>
      </c>
      <c r="F14" s="35" t="s">
        <v>34</v>
      </c>
      <c r="G14" s="72" t="s">
        <v>75</v>
      </c>
      <c r="H14" s="23"/>
    </row>
    <row r="15" spans="2:8" ht="52.5" customHeight="1" thickBot="1" x14ac:dyDescent="0.3">
      <c r="B15" s="91"/>
      <c r="C15" s="40" t="s">
        <v>9</v>
      </c>
      <c r="D15" s="41" t="s">
        <v>12</v>
      </c>
      <c r="E15" s="42">
        <f>IF(G15=0,0,ROUND(F15/G15*100,1))</f>
        <v>74.2</v>
      </c>
      <c r="F15" s="43">
        <v>1160535</v>
      </c>
      <c r="G15" s="44">
        <v>1564679</v>
      </c>
      <c r="H15" s="23"/>
    </row>
    <row r="16" spans="2:8" ht="45" customHeight="1" x14ac:dyDescent="0.25">
      <c r="B16" s="91"/>
      <c r="C16" s="97" t="s">
        <v>11</v>
      </c>
      <c r="D16" s="49" t="s">
        <v>12</v>
      </c>
      <c r="E16" s="24">
        <f>IF(G16=0,0,ROUND(F16/G16*100,1))</f>
        <v>71.7</v>
      </c>
      <c r="F16" s="25">
        <v>54194</v>
      </c>
      <c r="G16" s="26">
        <v>75555</v>
      </c>
      <c r="H16" s="23"/>
    </row>
    <row r="17" spans="2:8" ht="45" customHeight="1" x14ac:dyDescent="0.25">
      <c r="B17" s="91"/>
      <c r="C17" s="98"/>
      <c r="D17" s="39" t="s">
        <v>13</v>
      </c>
      <c r="E17" s="24">
        <f t="shared" ref="E17:E29" si="0">IF(G17=0,0,ROUND(F17/G17*100,1))</f>
        <v>69.099999999999994</v>
      </c>
      <c r="F17" s="25">
        <v>53747</v>
      </c>
      <c r="G17" s="26">
        <v>77745</v>
      </c>
      <c r="H17" s="23"/>
    </row>
    <row r="18" spans="2:8" ht="45" customHeight="1" x14ac:dyDescent="0.25">
      <c r="B18" s="91"/>
      <c r="C18" s="98"/>
      <c r="D18" s="39" t="s">
        <v>14</v>
      </c>
      <c r="E18" s="24">
        <f t="shared" si="0"/>
        <v>66.7</v>
      </c>
      <c r="F18" s="25">
        <v>51832</v>
      </c>
      <c r="G18" s="26">
        <v>77745</v>
      </c>
      <c r="H18" s="23"/>
    </row>
    <row r="19" spans="2:8" ht="45" customHeight="1" x14ac:dyDescent="0.25">
      <c r="B19" s="91"/>
      <c r="C19" s="98"/>
      <c r="D19" s="39" t="s">
        <v>15</v>
      </c>
      <c r="E19" s="24">
        <f t="shared" si="0"/>
        <v>78.7</v>
      </c>
      <c r="F19" s="25">
        <v>61331</v>
      </c>
      <c r="G19" s="26">
        <v>77958</v>
      </c>
      <c r="H19" s="23"/>
    </row>
    <row r="20" spans="2:8" ht="45" customHeight="1" x14ac:dyDescent="0.25">
      <c r="B20" s="91"/>
      <c r="C20" s="98"/>
      <c r="D20" s="39" t="s">
        <v>16</v>
      </c>
      <c r="E20" s="24">
        <f t="shared" si="0"/>
        <v>78.8</v>
      </c>
      <c r="F20" s="25">
        <v>61259</v>
      </c>
      <c r="G20" s="26">
        <v>77745</v>
      </c>
      <c r="H20" s="23"/>
    </row>
    <row r="21" spans="2:8" ht="45" customHeight="1" x14ac:dyDescent="0.25">
      <c r="B21" s="91"/>
      <c r="C21" s="98"/>
      <c r="D21" s="39" t="s">
        <v>17</v>
      </c>
      <c r="E21" s="24">
        <f t="shared" si="0"/>
        <v>80.400000000000006</v>
      </c>
      <c r="F21" s="25">
        <v>62521</v>
      </c>
      <c r="G21" s="26">
        <v>77745</v>
      </c>
      <c r="H21" s="23"/>
    </row>
    <row r="22" spans="2:8" ht="45" customHeight="1" x14ac:dyDescent="0.25">
      <c r="B22" s="91"/>
      <c r="C22" s="98"/>
      <c r="D22" s="39" t="s">
        <v>18</v>
      </c>
      <c r="E22" s="24">
        <f t="shared" si="0"/>
        <v>79.900000000000006</v>
      </c>
      <c r="F22" s="25">
        <v>62157</v>
      </c>
      <c r="G22" s="26">
        <v>77745</v>
      </c>
      <c r="H22" s="23"/>
    </row>
    <row r="23" spans="2:8" ht="45" customHeight="1" x14ac:dyDescent="0.25">
      <c r="B23" s="91"/>
      <c r="C23" s="98"/>
      <c r="D23" s="62" t="s">
        <v>10</v>
      </c>
      <c r="E23" s="51">
        <f t="shared" ref="E23:E28" si="1">IF(G23=0,0,ROUND(F23/G23*100,1))</f>
        <v>80.8</v>
      </c>
      <c r="F23" s="52">
        <v>62969</v>
      </c>
      <c r="G23" s="53">
        <v>77958</v>
      </c>
      <c r="H23" s="23"/>
    </row>
    <row r="24" spans="2:8" ht="45" customHeight="1" x14ac:dyDescent="0.25">
      <c r="B24" s="91"/>
      <c r="C24" s="98"/>
      <c r="D24" s="62" t="s">
        <v>51</v>
      </c>
      <c r="E24" s="51">
        <f t="shared" si="1"/>
        <v>79</v>
      </c>
      <c r="F24" s="52">
        <v>62402</v>
      </c>
      <c r="G24" s="53">
        <v>79023</v>
      </c>
      <c r="H24" s="23"/>
    </row>
    <row r="25" spans="2:8" ht="45" customHeight="1" x14ac:dyDescent="0.25">
      <c r="B25" s="91"/>
      <c r="C25" s="98"/>
      <c r="D25" s="62" t="s">
        <v>52</v>
      </c>
      <c r="E25" s="51">
        <f t="shared" si="1"/>
        <v>78.5</v>
      </c>
      <c r="F25" s="52">
        <v>61014</v>
      </c>
      <c r="G25" s="53">
        <v>77745</v>
      </c>
      <c r="H25" s="23"/>
    </row>
    <row r="26" spans="2:8" ht="45" customHeight="1" x14ac:dyDescent="0.25">
      <c r="B26" s="91"/>
      <c r="C26" s="98"/>
      <c r="D26" s="62" t="s">
        <v>54</v>
      </c>
      <c r="E26" s="51">
        <f t="shared" si="1"/>
        <v>77.7</v>
      </c>
      <c r="F26" s="52">
        <v>60424</v>
      </c>
      <c r="G26" s="53">
        <v>77745</v>
      </c>
      <c r="H26" s="23"/>
    </row>
    <row r="27" spans="2:8" ht="45" customHeight="1" x14ac:dyDescent="0.25">
      <c r="B27" s="91"/>
      <c r="C27" s="98"/>
      <c r="D27" s="62" t="s">
        <v>57</v>
      </c>
      <c r="E27" s="51">
        <f t="shared" si="1"/>
        <v>46.7</v>
      </c>
      <c r="F27" s="52">
        <v>36442</v>
      </c>
      <c r="G27" s="53">
        <f>213*366</f>
        <v>77958</v>
      </c>
      <c r="H27" s="23"/>
    </row>
    <row r="28" spans="2:8" ht="45" customHeight="1" x14ac:dyDescent="0.25">
      <c r="B28" s="91"/>
      <c r="C28" s="98"/>
      <c r="D28" s="62" t="s">
        <v>58</v>
      </c>
      <c r="E28" s="51">
        <f t="shared" si="1"/>
        <v>62.8</v>
      </c>
      <c r="F28" s="52">
        <v>47032</v>
      </c>
      <c r="G28" s="53">
        <v>74871</v>
      </c>
      <c r="H28" s="23"/>
    </row>
    <row r="29" spans="2:8" ht="45" customHeight="1" thickBot="1" x14ac:dyDescent="0.3">
      <c r="B29" s="92"/>
      <c r="C29" s="99"/>
      <c r="D29" s="64" t="s">
        <v>81</v>
      </c>
      <c r="E29" s="54">
        <f t="shared" si="0"/>
        <v>73.400000000000006</v>
      </c>
      <c r="F29" s="55">
        <v>54641</v>
      </c>
      <c r="G29" s="56">
        <v>74414</v>
      </c>
      <c r="H29" s="23"/>
    </row>
    <row r="30" spans="2:8" ht="26.25"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24.75" customHeight="1" thickBot="1" x14ac:dyDescent="0.3">
      <c r="G37" s="75"/>
    </row>
    <row r="38" spans="2:7" ht="75.75" customHeight="1" x14ac:dyDescent="0.25">
      <c r="D38" s="87" t="str">
        <f>E13</f>
        <v>INDICADOR</v>
      </c>
      <c r="E38" s="88"/>
      <c r="F38" s="87" t="s">
        <v>38</v>
      </c>
      <c r="G38" s="88"/>
    </row>
    <row r="39" spans="2:7" ht="102.75" customHeight="1" x14ac:dyDescent="0.25">
      <c r="D39" s="85" t="str">
        <f>E14</f>
        <v>Porcentaje de ocupación hospitalaria
FÓRMULA: VARIABLE1 / VARIABLE2 X 100</v>
      </c>
      <c r="E39" s="86"/>
      <c r="F39" s="106" t="s">
        <v>93</v>
      </c>
      <c r="G39" s="107"/>
    </row>
    <row r="40" spans="2:7" ht="37.5" customHeight="1" x14ac:dyDescent="0.25">
      <c r="D40" s="29"/>
      <c r="E40" s="30"/>
      <c r="F40" s="106"/>
      <c r="G40" s="107"/>
    </row>
    <row r="41" spans="2:7" ht="60.75" customHeight="1" x14ac:dyDescent="0.25">
      <c r="D41" s="29"/>
      <c r="E41" s="30"/>
      <c r="F41" s="106"/>
      <c r="G41" s="107"/>
    </row>
    <row r="42" spans="2:7" ht="60.75" customHeight="1" x14ac:dyDescent="0.25">
      <c r="D42" s="29"/>
      <c r="E42" s="30"/>
      <c r="F42" s="106"/>
      <c r="G42" s="107"/>
    </row>
    <row r="43" spans="2:7" ht="60.75" customHeight="1" x14ac:dyDescent="0.25">
      <c r="D43" s="29"/>
      <c r="E43" s="30"/>
      <c r="F43" s="106"/>
      <c r="G43" s="107"/>
    </row>
    <row r="44" spans="2:7" ht="60.75" customHeight="1" x14ac:dyDescent="0.25">
      <c r="D44" s="29"/>
      <c r="E44" s="30"/>
      <c r="F44" s="106"/>
      <c r="G44" s="107"/>
    </row>
    <row r="45" spans="2:7" ht="60.75" customHeight="1" x14ac:dyDescent="0.25">
      <c r="D45" s="29"/>
      <c r="E45" s="30"/>
      <c r="F45" s="106"/>
      <c r="G45" s="107"/>
    </row>
    <row r="46" spans="2:7" ht="60.75" customHeight="1" x14ac:dyDescent="0.25">
      <c r="D46" s="29"/>
      <c r="E46" s="30"/>
      <c r="F46" s="106"/>
      <c r="G46" s="107"/>
    </row>
    <row r="47" spans="2:7" ht="60.75" customHeight="1" x14ac:dyDescent="0.25">
      <c r="D47" s="29"/>
      <c r="E47" s="30"/>
      <c r="F47" s="106"/>
      <c r="G47" s="107"/>
    </row>
    <row r="48" spans="2:7" ht="60.75" customHeight="1" x14ac:dyDescent="0.25">
      <c r="D48" s="29"/>
      <c r="E48" s="30"/>
      <c r="F48" s="106"/>
      <c r="G48" s="107"/>
    </row>
    <row r="49" spans="4:7" ht="60.75" customHeight="1" x14ac:dyDescent="0.25">
      <c r="D49" s="29"/>
      <c r="E49" s="30"/>
      <c r="F49" s="106"/>
      <c r="G49" s="107"/>
    </row>
    <row r="50" spans="4:7" ht="60.75" customHeight="1" x14ac:dyDescent="0.25">
      <c r="D50" s="29"/>
      <c r="E50" s="30"/>
      <c r="F50" s="106"/>
      <c r="G50" s="107"/>
    </row>
    <row r="51" spans="4:7" ht="59.25" customHeight="1" x14ac:dyDescent="0.25">
      <c r="D51" s="29"/>
      <c r="E51" s="30"/>
      <c r="F51" s="106"/>
      <c r="G51" s="107"/>
    </row>
    <row r="52" spans="4:7" ht="60.75" customHeight="1" thickBot="1" x14ac:dyDescent="0.3">
      <c r="D52" s="31"/>
      <c r="E52" s="32"/>
      <c r="F52" s="108"/>
      <c r="G52" s="109"/>
    </row>
    <row r="53" spans="4:7" ht="23.25" customHeight="1" thickBot="1" x14ac:dyDescent="0.3"/>
    <row r="54" spans="4:7" ht="50.1" customHeight="1" x14ac:dyDescent="0.25">
      <c r="D54" s="132" t="str">
        <f>F13</f>
        <v xml:space="preserve">VARIABLE 1 </v>
      </c>
      <c r="E54" s="133"/>
      <c r="F54" s="132" t="str">
        <f>G13</f>
        <v>VARIABLE 2</v>
      </c>
      <c r="G54" s="133"/>
    </row>
    <row r="55" spans="4:7" ht="48" customHeight="1" x14ac:dyDescent="0.25">
      <c r="D55" s="85" t="str">
        <f>F14</f>
        <v xml:space="preserve">Número de días paciente durante el período
</v>
      </c>
      <c r="E55" s="86"/>
      <c r="F55" s="85" t="str">
        <f>G14</f>
        <v>Número de días cama durante el período</v>
      </c>
      <c r="G55" s="86"/>
    </row>
    <row r="56" spans="4:7" ht="50.1" customHeight="1" x14ac:dyDescent="0.25">
      <c r="D56" s="29"/>
      <c r="E56" s="30"/>
      <c r="F56" s="29"/>
      <c r="G56" s="30"/>
    </row>
    <row r="57" spans="4:7" ht="49.5"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thickBot="1" x14ac:dyDescent="0.3">
      <c r="D66" s="31"/>
      <c r="E66" s="32"/>
      <c r="F66" s="31"/>
      <c r="G66"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CCFFCC"/>
  </sheetPr>
  <dimension ref="B1:H66"/>
  <sheetViews>
    <sheetView zoomScale="40" zoomScaleNormal="40" zoomScaleSheetLayoutView="40" zoomScalePageLayoutView="40" workbookViewId="0">
      <selection activeCell="Q49" sqref="Q49"/>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2" t="s">
        <v>80</v>
      </c>
      <c r="F3" s="102"/>
      <c r="G3" s="7"/>
      <c r="H3" s="7"/>
    </row>
    <row r="4" spans="2:8" ht="54.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0"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2" spans="2:8" ht="21" thickBot="1" x14ac:dyDescent="0.35">
      <c r="D12" s="16"/>
      <c r="E12" s="11"/>
      <c r="G12" s="89"/>
      <c r="H12" s="89"/>
    </row>
    <row r="13" spans="2:8" s="21" customFormat="1" ht="58.5" customHeight="1" x14ac:dyDescent="0.25">
      <c r="B13" s="90">
        <v>12</v>
      </c>
      <c r="C13" s="122" t="s">
        <v>4</v>
      </c>
      <c r="D13" s="123"/>
      <c r="E13" s="17" t="s">
        <v>5</v>
      </c>
      <c r="F13" s="18" t="s">
        <v>6</v>
      </c>
      <c r="G13" s="19" t="s">
        <v>7</v>
      </c>
      <c r="H13" s="20"/>
    </row>
    <row r="14" spans="2:8" ht="91.5" customHeight="1" x14ac:dyDescent="0.25">
      <c r="B14" s="91"/>
      <c r="C14" s="95" t="s">
        <v>8</v>
      </c>
      <c r="D14" s="96"/>
      <c r="E14" s="35" t="s">
        <v>35</v>
      </c>
      <c r="F14" s="35" t="s">
        <v>76</v>
      </c>
      <c r="G14" s="73" t="s">
        <v>61</v>
      </c>
      <c r="H14" s="23"/>
    </row>
    <row r="15" spans="2:8" ht="69.95" customHeight="1" x14ac:dyDescent="0.25">
      <c r="B15" s="91"/>
      <c r="C15" s="40" t="s">
        <v>9</v>
      </c>
      <c r="D15" s="41" t="s">
        <v>10</v>
      </c>
      <c r="E15" s="42">
        <f>IF(G15=0,0,ROUND((F15)/G15*1,1))</f>
        <v>7</v>
      </c>
      <c r="F15" s="43">
        <v>1257099</v>
      </c>
      <c r="G15" s="44">
        <v>180010</v>
      </c>
      <c r="H15" s="23"/>
    </row>
    <row r="16" spans="2:8" ht="60" hidden="1" customHeight="1" x14ac:dyDescent="0.25">
      <c r="B16" s="91"/>
      <c r="C16" s="97" t="s">
        <v>11</v>
      </c>
      <c r="D16" s="45" t="s">
        <v>12</v>
      </c>
      <c r="E16" s="46">
        <f>IF(G16=0,0,ROUND(F16/G16*1,1))</f>
        <v>0</v>
      </c>
      <c r="F16" s="47"/>
      <c r="G16" s="48"/>
      <c r="H16" s="23"/>
    </row>
    <row r="17" spans="2:8" ht="60" hidden="1" customHeight="1" x14ac:dyDescent="0.25">
      <c r="B17" s="91"/>
      <c r="C17" s="98"/>
      <c r="D17" s="45" t="s">
        <v>13</v>
      </c>
      <c r="E17" s="46">
        <f t="shared" ref="E17:E29" si="0">IF(G17=0,0,ROUND(F17/G17*1,1))</f>
        <v>0</v>
      </c>
      <c r="F17" s="47"/>
      <c r="G17" s="48"/>
      <c r="H17" s="23"/>
    </row>
    <row r="18" spans="2:8" ht="60" hidden="1" customHeight="1" x14ac:dyDescent="0.25">
      <c r="B18" s="91"/>
      <c r="C18" s="98"/>
      <c r="D18" s="45" t="s">
        <v>14</v>
      </c>
      <c r="E18" s="46">
        <f t="shared" si="0"/>
        <v>0</v>
      </c>
      <c r="F18" s="47"/>
      <c r="G18" s="48"/>
      <c r="H18" s="23"/>
    </row>
    <row r="19" spans="2:8" ht="60" hidden="1" customHeight="1" x14ac:dyDescent="0.25">
      <c r="B19" s="91"/>
      <c r="C19" s="98"/>
      <c r="D19" s="45" t="s">
        <v>15</v>
      </c>
      <c r="E19" s="46">
        <f t="shared" si="0"/>
        <v>0</v>
      </c>
      <c r="F19" s="47"/>
      <c r="G19" s="48"/>
      <c r="H19" s="23"/>
    </row>
    <row r="20" spans="2:8" ht="60" hidden="1" customHeight="1" x14ac:dyDescent="0.25">
      <c r="B20" s="91"/>
      <c r="C20" s="98"/>
      <c r="D20" s="45" t="s">
        <v>16</v>
      </c>
      <c r="E20" s="46">
        <f t="shared" si="0"/>
        <v>0</v>
      </c>
      <c r="F20" s="47"/>
      <c r="G20" s="48"/>
      <c r="H20" s="23"/>
    </row>
    <row r="21" spans="2:8" ht="60" hidden="1" customHeight="1" x14ac:dyDescent="0.25">
      <c r="B21" s="91"/>
      <c r="C21" s="98"/>
      <c r="D21" s="45" t="s">
        <v>17</v>
      </c>
      <c r="E21" s="46">
        <f t="shared" si="0"/>
        <v>0</v>
      </c>
      <c r="F21" s="47"/>
      <c r="G21" s="48"/>
      <c r="H21" s="23"/>
    </row>
    <row r="22" spans="2:8" ht="60" hidden="1" customHeight="1" x14ac:dyDescent="0.25">
      <c r="B22" s="91"/>
      <c r="C22" s="98"/>
      <c r="D22" s="45" t="s">
        <v>18</v>
      </c>
      <c r="E22" s="46">
        <f t="shared" si="0"/>
        <v>0</v>
      </c>
      <c r="F22" s="47"/>
      <c r="G22" s="48"/>
      <c r="H22" s="23"/>
    </row>
    <row r="23" spans="2:8" ht="69.95" customHeight="1" x14ac:dyDescent="0.25">
      <c r="B23" s="91"/>
      <c r="C23" s="98"/>
      <c r="D23" s="57" t="s">
        <v>10</v>
      </c>
      <c r="E23" s="51">
        <f t="shared" ref="E23:E25" si="1">IF(G23=0,0,ROUND(F23/G23*1,1))</f>
        <v>10.199999999999999</v>
      </c>
      <c r="F23" s="52">
        <v>58861</v>
      </c>
      <c r="G23" s="53">
        <v>5792</v>
      </c>
      <c r="H23" s="23"/>
    </row>
    <row r="24" spans="2:8" ht="69.95" customHeight="1" x14ac:dyDescent="0.25">
      <c r="B24" s="91"/>
      <c r="C24" s="98"/>
      <c r="D24" s="62" t="s">
        <v>51</v>
      </c>
      <c r="E24" s="51">
        <f t="shared" si="1"/>
        <v>10.4</v>
      </c>
      <c r="F24" s="52">
        <v>58025</v>
      </c>
      <c r="G24" s="53">
        <v>5584</v>
      </c>
      <c r="H24" s="23"/>
    </row>
    <row r="25" spans="2:8" ht="69.95" customHeight="1" x14ac:dyDescent="0.25">
      <c r="B25" s="91"/>
      <c r="C25" s="98"/>
      <c r="D25" s="62" t="s">
        <v>52</v>
      </c>
      <c r="E25" s="51">
        <f t="shared" si="1"/>
        <v>10.5</v>
      </c>
      <c r="F25" s="52">
        <v>56231</v>
      </c>
      <c r="G25" s="53">
        <v>5349</v>
      </c>
      <c r="H25" s="23"/>
    </row>
    <row r="26" spans="2:8" ht="69.95" customHeight="1" x14ac:dyDescent="0.25">
      <c r="B26" s="91"/>
      <c r="C26" s="98"/>
      <c r="D26" s="62" t="s">
        <v>54</v>
      </c>
      <c r="E26" s="51">
        <f t="shared" ref="E26:E28" si="2">IF(G26=0,0,ROUND(F26/G26*1,1))</f>
        <v>9.5</v>
      </c>
      <c r="F26" s="52">
        <v>55353</v>
      </c>
      <c r="G26" s="53">
        <v>5819</v>
      </c>
      <c r="H26" s="23"/>
    </row>
    <row r="27" spans="2:8" ht="69.95" customHeight="1" x14ac:dyDescent="0.25">
      <c r="B27" s="91"/>
      <c r="C27" s="98"/>
      <c r="D27" s="62" t="s">
        <v>57</v>
      </c>
      <c r="E27" s="51">
        <f t="shared" si="2"/>
        <v>9.6</v>
      </c>
      <c r="F27" s="52">
        <v>35315</v>
      </c>
      <c r="G27" s="53">
        <v>3671</v>
      </c>
      <c r="H27" s="23"/>
    </row>
    <row r="28" spans="2:8" ht="69.95" customHeight="1" x14ac:dyDescent="0.25">
      <c r="B28" s="91"/>
      <c r="C28" s="98"/>
      <c r="D28" s="62" t="s">
        <v>58</v>
      </c>
      <c r="E28" s="51">
        <f t="shared" si="2"/>
        <v>10.1</v>
      </c>
      <c r="F28" s="52">
        <v>44124</v>
      </c>
      <c r="G28" s="53">
        <v>4358</v>
      </c>
      <c r="H28" s="23"/>
    </row>
    <row r="29" spans="2:8" ht="69.75" customHeight="1" thickBot="1" x14ac:dyDescent="0.3">
      <c r="B29" s="92"/>
      <c r="C29" s="99"/>
      <c r="D29" s="64" t="s">
        <v>81</v>
      </c>
      <c r="E29" s="54">
        <f t="shared" si="0"/>
        <v>9.8000000000000007</v>
      </c>
      <c r="F29" s="55">
        <v>51678</v>
      </c>
      <c r="G29" s="56">
        <v>5287</v>
      </c>
      <c r="H29" s="23"/>
    </row>
    <row r="30" spans="2:8" ht="30"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17.25" customHeight="1" thickBot="1" x14ac:dyDescent="0.3"/>
    <row r="38" spans="2:7" ht="75.75" customHeight="1" x14ac:dyDescent="0.25">
      <c r="D38" s="87" t="str">
        <f>E13</f>
        <v>INDICADOR</v>
      </c>
      <c r="E38" s="88"/>
      <c r="F38" s="87" t="s">
        <v>38</v>
      </c>
      <c r="G38" s="88"/>
    </row>
    <row r="39" spans="2:7" ht="100.5" customHeight="1" x14ac:dyDescent="0.25">
      <c r="D39" s="134" t="str">
        <f>E14</f>
        <v xml:space="preserve">Promedio de días estancia 
FÓRMULA: VARIABLE1 / VARIABLE2 </v>
      </c>
      <c r="E39" s="135"/>
      <c r="F39" s="106" t="s">
        <v>94</v>
      </c>
      <c r="G39" s="107"/>
    </row>
    <row r="40" spans="2:7" ht="53.25" customHeight="1" x14ac:dyDescent="0.25">
      <c r="D40" s="29"/>
      <c r="E40" s="30"/>
      <c r="F40" s="106"/>
      <c r="G40" s="107"/>
    </row>
    <row r="41" spans="2:7" ht="60.75" customHeight="1" x14ac:dyDescent="0.25">
      <c r="D41" s="29"/>
      <c r="E41" s="30"/>
      <c r="F41" s="106"/>
      <c r="G41" s="107"/>
    </row>
    <row r="42" spans="2:7" ht="60.75" customHeight="1" x14ac:dyDescent="0.25">
      <c r="D42" s="29"/>
      <c r="E42" s="30"/>
      <c r="F42" s="106"/>
      <c r="G42" s="107"/>
    </row>
    <row r="43" spans="2:7" ht="60.75" customHeight="1" x14ac:dyDescent="0.25">
      <c r="D43" s="29"/>
      <c r="E43" s="30"/>
      <c r="F43" s="106"/>
      <c r="G43" s="107"/>
    </row>
    <row r="44" spans="2:7" ht="60.75" customHeight="1" x14ac:dyDescent="0.25">
      <c r="D44" s="29"/>
      <c r="E44" s="30"/>
      <c r="F44" s="106"/>
      <c r="G44" s="107"/>
    </row>
    <row r="45" spans="2:7" ht="60.75" customHeight="1" x14ac:dyDescent="0.25">
      <c r="D45" s="29"/>
      <c r="E45" s="30"/>
      <c r="F45" s="106"/>
      <c r="G45" s="107"/>
    </row>
    <row r="46" spans="2:7" ht="60.75" customHeight="1" x14ac:dyDescent="0.25">
      <c r="D46" s="29"/>
      <c r="E46" s="30"/>
      <c r="F46" s="106"/>
      <c r="G46" s="107"/>
    </row>
    <row r="47" spans="2:7" ht="60.75" customHeight="1" x14ac:dyDescent="0.25">
      <c r="D47" s="29"/>
      <c r="E47" s="30"/>
      <c r="F47" s="106"/>
      <c r="G47" s="107"/>
    </row>
    <row r="48" spans="2:7" ht="60.75" customHeight="1" x14ac:dyDescent="0.25">
      <c r="D48" s="29"/>
      <c r="E48" s="30"/>
      <c r="F48" s="106"/>
      <c r="G48" s="107"/>
    </row>
    <row r="49" spans="4:7" ht="60.75" customHeight="1" x14ac:dyDescent="0.25">
      <c r="D49" s="29"/>
      <c r="E49" s="30"/>
      <c r="F49" s="106"/>
      <c r="G49" s="107"/>
    </row>
    <row r="50" spans="4:7" ht="60.75" customHeight="1" x14ac:dyDescent="0.25">
      <c r="D50" s="29"/>
      <c r="E50" s="30"/>
      <c r="F50" s="106"/>
      <c r="G50" s="107"/>
    </row>
    <row r="51" spans="4:7" ht="60.75" customHeight="1" x14ac:dyDescent="0.25">
      <c r="D51" s="29"/>
      <c r="E51" s="30"/>
      <c r="F51" s="106"/>
      <c r="G51" s="107"/>
    </row>
    <row r="52" spans="4:7" ht="36" customHeight="1" thickBot="1" x14ac:dyDescent="0.3">
      <c r="D52" s="31"/>
      <c r="E52" s="32"/>
      <c r="F52" s="108"/>
      <c r="G52" s="109"/>
    </row>
    <row r="53" spans="4:7" ht="33" customHeight="1" thickBot="1" x14ac:dyDescent="0.3"/>
    <row r="54" spans="4:7" ht="50.1" customHeight="1" x14ac:dyDescent="0.5">
      <c r="D54" s="83" t="str">
        <f>F13</f>
        <v xml:space="preserve">VARIABLE 1 </v>
      </c>
      <c r="E54" s="84"/>
      <c r="F54" s="83" t="str">
        <f>G13</f>
        <v>VARIABLE 2</v>
      </c>
      <c r="G54" s="84"/>
    </row>
    <row r="55" spans="4:7" ht="70.5" customHeight="1" x14ac:dyDescent="0.25">
      <c r="D55" s="85" t="str">
        <f>F14</f>
        <v>Número de días estancia</v>
      </c>
      <c r="E55" s="86"/>
      <c r="F55" s="85" t="str">
        <f>G14</f>
        <v>Total de egresos hospitalarios</v>
      </c>
      <c r="G55" s="86"/>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thickBot="1" x14ac:dyDescent="0.3">
      <c r="D66" s="31"/>
      <c r="E66" s="32"/>
      <c r="F66" s="31"/>
      <c r="G66"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CCFFCC"/>
  </sheetPr>
  <dimension ref="B1:H67"/>
  <sheetViews>
    <sheetView zoomScale="40" zoomScaleNormal="40" zoomScaleSheetLayoutView="40" zoomScalePageLayoutView="40" workbookViewId="0">
      <selection activeCell="J50" sqref="J50"/>
    </sheetView>
  </sheetViews>
  <sheetFormatPr baseColWidth="10" defaultRowHeight="15" x14ac:dyDescent="0.25"/>
  <cols>
    <col min="1" max="1" width="4.140625" style="3" customWidth="1"/>
    <col min="2" max="2" width="12.7109375" style="3" customWidth="1"/>
    <col min="3" max="3" width="8.42578125" style="3" customWidth="1"/>
    <col min="4"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0"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3" spans="2:8" ht="21" thickBot="1" x14ac:dyDescent="0.35">
      <c r="D13" s="16"/>
      <c r="E13" s="11"/>
      <c r="G13" s="89"/>
      <c r="H13" s="89"/>
    </row>
    <row r="14" spans="2:8" s="21" customFormat="1" ht="53.25" customHeight="1" x14ac:dyDescent="0.25">
      <c r="B14" s="90">
        <v>13</v>
      </c>
      <c r="C14" s="122" t="s">
        <v>4</v>
      </c>
      <c r="D14" s="123"/>
      <c r="E14" s="17" t="s">
        <v>5</v>
      </c>
      <c r="F14" s="18" t="s">
        <v>6</v>
      </c>
      <c r="G14" s="19" t="s">
        <v>7</v>
      </c>
      <c r="H14" s="20"/>
    </row>
    <row r="15" spans="2:8" ht="116.25" customHeight="1" x14ac:dyDescent="0.25">
      <c r="B15" s="91"/>
      <c r="C15" s="95" t="s">
        <v>8</v>
      </c>
      <c r="D15" s="96"/>
      <c r="E15" s="33" t="s">
        <v>36</v>
      </c>
      <c r="F15" s="33" t="s">
        <v>40</v>
      </c>
      <c r="G15" s="72" t="s">
        <v>77</v>
      </c>
      <c r="H15" s="23"/>
    </row>
    <row r="16" spans="2:8" ht="63.75" customHeight="1" x14ac:dyDescent="0.25">
      <c r="B16" s="91"/>
      <c r="C16" s="40" t="s">
        <v>9</v>
      </c>
      <c r="D16" s="41" t="s">
        <v>10</v>
      </c>
      <c r="E16" s="42">
        <f>IF(G16=0,0,ROUND(F16/G16*100,1))</f>
        <v>69.7</v>
      </c>
      <c r="F16" s="43">
        <v>178880</v>
      </c>
      <c r="G16" s="44">
        <v>256548</v>
      </c>
      <c r="H16" s="23"/>
    </row>
    <row r="17" spans="2:8" ht="69.95" hidden="1" customHeight="1" x14ac:dyDescent="0.25">
      <c r="B17" s="91"/>
      <c r="C17" s="97" t="s">
        <v>11</v>
      </c>
      <c r="D17" s="45" t="s">
        <v>12</v>
      </c>
      <c r="E17" s="46">
        <f>IF(G17=0,0,ROUND(F17/G17*100,1))</f>
        <v>0</v>
      </c>
      <c r="F17" s="47"/>
      <c r="G17" s="48"/>
      <c r="H17" s="23"/>
    </row>
    <row r="18" spans="2:8" ht="69.95" hidden="1" customHeight="1" x14ac:dyDescent="0.25">
      <c r="B18" s="91"/>
      <c r="C18" s="98"/>
      <c r="D18" s="45" t="s">
        <v>13</v>
      </c>
      <c r="E18" s="46">
        <f t="shared" ref="E18:E30" si="0">IF(G18=0,0,ROUND(F18/G18*100,1))</f>
        <v>0</v>
      </c>
      <c r="F18" s="47"/>
      <c r="G18" s="48"/>
      <c r="H18" s="23"/>
    </row>
    <row r="19" spans="2:8" ht="69.95" hidden="1" customHeight="1" x14ac:dyDescent="0.25">
      <c r="B19" s="91"/>
      <c r="C19" s="98"/>
      <c r="D19" s="45" t="s">
        <v>14</v>
      </c>
      <c r="E19" s="46">
        <f t="shared" si="0"/>
        <v>0</v>
      </c>
      <c r="F19" s="47"/>
      <c r="G19" s="48"/>
      <c r="H19" s="23"/>
    </row>
    <row r="20" spans="2:8" ht="69.95" hidden="1" customHeight="1" x14ac:dyDescent="0.25">
      <c r="B20" s="91"/>
      <c r="C20" s="98"/>
      <c r="D20" s="45" t="s">
        <v>15</v>
      </c>
      <c r="E20" s="46">
        <f t="shared" si="0"/>
        <v>0</v>
      </c>
      <c r="F20" s="47"/>
      <c r="G20" s="48"/>
      <c r="H20" s="23"/>
    </row>
    <row r="21" spans="2:8" ht="69.95" hidden="1" customHeight="1" x14ac:dyDescent="0.25">
      <c r="B21" s="91"/>
      <c r="C21" s="98"/>
      <c r="D21" s="45" t="s">
        <v>16</v>
      </c>
      <c r="E21" s="46">
        <f t="shared" si="0"/>
        <v>0</v>
      </c>
      <c r="F21" s="47"/>
      <c r="G21" s="48"/>
      <c r="H21" s="23"/>
    </row>
    <row r="22" spans="2:8" ht="69.95" hidden="1" customHeight="1" x14ac:dyDescent="0.25">
      <c r="B22" s="91"/>
      <c r="C22" s="98"/>
      <c r="D22" s="45" t="s">
        <v>17</v>
      </c>
      <c r="E22" s="46">
        <f t="shared" si="0"/>
        <v>0</v>
      </c>
      <c r="F22" s="47"/>
      <c r="G22" s="48"/>
      <c r="H22" s="23"/>
    </row>
    <row r="23" spans="2:8" ht="69.95" hidden="1" customHeight="1" x14ac:dyDescent="0.25">
      <c r="B23" s="91"/>
      <c r="C23" s="98"/>
      <c r="D23" s="45" t="s">
        <v>18</v>
      </c>
      <c r="E23" s="46">
        <f t="shared" si="0"/>
        <v>0</v>
      </c>
      <c r="F23" s="47"/>
      <c r="G23" s="48"/>
      <c r="H23" s="23"/>
    </row>
    <row r="24" spans="2:8" ht="63.75" customHeight="1" x14ac:dyDescent="0.25">
      <c r="B24" s="91"/>
      <c r="C24" s="98"/>
      <c r="D24" s="57" t="s">
        <v>10</v>
      </c>
      <c r="E24" s="51">
        <f t="shared" ref="E24:E29" si="1">IF(G24=0,0,ROUND(F24/G24*100,1))</f>
        <v>84.5</v>
      </c>
      <c r="F24" s="52">
        <v>4839</v>
      </c>
      <c r="G24" s="53">
        <v>5725</v>
      </c>
      <c r="H24" s="23"/>
    </row>
    <row r="25" spans="2:8" ht="60" customHeight="1" x14ac:dyDescent="0.25">
      <c r="B25" s="91"/>
      <c r="C25" s="98"/>
      <c r="D25" s="62" t="s">
        <v>51</v>
      </c>
      <c r="E25" s="51">
        <f t="shared" si="1"/>
        <v>88</v>
      </c>
      <c r="F25" s="52">
        <v>3643</v>
      </c>
      <c r="G25" s="53">
        <v>4138</v>
      </c>
      <c r="H25" s="23"/>
    </row>
    <row r="26" spans="2:8" ht="60" customHeight="1" x14ac:dyDescent="0.25">
      <c r="B26" s="91"/>
      <c r="C26" s="98"/>
      <c r="D26" s="62" t="s">
        <v>52</v>
      </c>
      <c r="E26" s="51">
        <f t="shared" si="1"/>
        <v>87</v>
      </c>
      <c r="F26" s="52">
        <v>2841</v>
      </c>
      <c r="G26" s="53">
        <v>3267</v>
      </c>
      <c r="H26" s="23"/>
    </row>
    <row r="27" spans="2:8" ht="60" customHeight="1" x14ac:dyDescent="0.25">
      <c r="B27" s="91"/>
      <c r="C27" s="98"/>
      <c r="D27" s="62" t="s">
        <v>54</v>
      </c>
      <c r="E27" s="51">
        <f t="shared" si="1"/>
        <v>86.3</v>
      </c>
      <c r="F27" s="52">
        <v>2801</v>
      </c>
      <c r="G27" s="53">
        <v>3245</v>
      </c>
      <c r="H27" s="23"/>
    </row>
    <row r="28" spans="2:8" ht="60" customHeight="1" x14ac:dyDescent="0.25">
      <c r="B28" s="91"/>
      <c r="C28" s="98"/>
      <c r="D28" s="62" t="s">
        <v>57</v>
      </c>
      <c r="E28" s="51">
        <f t="shared" si="1"/>
        <v>89.7</v>
      </c>
      <c r="F28" s="52">
        <v>591</v>
      </c>
      <c r="G28" s="53">
        <v>659</v>
      </c>
      <c r="H28" s="23"/>
    </row>
    <row r="29" spans="2:8" ht="60" customHeight="1" x14ac:dyDescent="0.25">
      <c r="B29" s="91"/>
      <c r="C29" s="98"/>
      <c r="D29" s="62" t="s">
        <v>58</v>
      </c>
      <c r="E29" s="51">
        <f t="shared" si="1"/>
        <v>99.8</v>
      </c>
      <c r="F29" s="52">
        <v>1227</v>
      </c>
      <c r="G29" s="53">
        <v>1229</v>
      </c>
      <c r="H29" s="23"/>
    </row>
    <row r="30" spans="2:8" ht="60" customHeight="1" thickBot="1" x14ac:dyDescent="0.3">
      <c r="B30" s="92"/>
      <c r="C30" s="99"/>
      <c r="D30" s="64" t="s">
        <v>81</v>
      </c>
      <c r="E30" s="54">
        <f t="shared" si="0"/>
        <v>100</v>
      </c>
      <c r="F30" s="55">
        <v>3523</v>
      </c>
      <c r="G30" s="56">
        <v>3523</v>
      </c>
      <c r="H30" s="23"/>
    </row>
    <row r="31" spans="2:8" ht="24" customHeight="1" x14ac:dyDescent="0.3">
      <c r="F31" s="2"/>
      <c r="G31" s="2"/>
      <c r="H31" s="2"/>
    </row>
    <row r="32" spans="2:8" ht="35.1" customHeight="1" x14ac:dyDescent="0.3">
      <c r="B32" s="27" t="s">
        <v>9</v>
      </c>
      <c r="C32" s="27"/>
      <c r="D32" s="100" t="s">
        <v>19</v>
      </c>
      <c r="E32" s="100"/>
      <c r="F32" s="100"/>
      <c r="G32" s="100"/>
      <c r="H32" s="2"/>
    </row>
    <row r="33" spans="2:8" ht="35.1" customHeight="1" x14ac:dyDescent="0.25">
      <c r="B33" s="27" t="s">
        <v>11</v>
      </c>
      <c r="C33" s="27"/>
      <c r="D33" s="100" t="s">
        <v>20</v>
      </c>
      <c r="E33" s="100"/>
      <c r="F33" s="100"/>
      <c r="G33" s="100"/>
      <c r="H33" s="28"/>
    </row>
    <row r="34" spans="2:8" ht="35.1" customHeight="1" x14ac:dyDescent="0.25">
      <c r="B34" s="100" t="s">
        <v>21</v>
      </c>
      <c r="C34" s="100"/>
      <c r="D34" s="100"/>
      <c r="E34" s="100"/>
      <c r="F34" s="100"/>
      <c r="G34" s="100"/>
    </row>
    <row r="35" spans="2:8" ht="35.1" customHeight="1" x14ac:dyDescent="0.25">
      <c r="B35" s="100" t="s">
        <v>22</v>
      </c>
      <c r="C35" s="100"/>
      <c r="D35" s="100"/>
      <c r="E35" s="100"/>
      <c r="F35" s="100"/>
      <c r="G35" s="100"/>
    </row>
    <row r="36" spans="2:8" ht="35.1" customHeight="1" x14ac:dyDescent="0.25">
      <c r="B36" s="100" t="s">
        <v>23</v>
      </c>
      <c r="C36" s="100"/>
      <c r="D36" s="100"/>
      <c r="E36" s="100"/>
      <c r="F36" s="100"/>
      <c r="G36" s="100"/>
    </row>
    <row r="37" spans="2:8" ht="35.1" customHeight="1" x14ac:dyDescent="0.25">
      <c r="B37" s="100" t="s">
        <v>24</v>
      </c>
      <c r="C37" s="100"/>
      <c r="D37" s="100"/>
      <c r="E37" s="100"/>
      <c r="F37" s="100"/>
      <c r="G37" s="100"/>
    </row>
    <row r="38" spans="2:8" ht="22.5" customHeight="1" thickBot="1" x14ac:dyDescent="0.3"/>
    <row r="39" spans="2:8" ht="72" customHeight="1" x14ac:dyDescent="0.25">
      <c r="D39" s="87" t="str">
        <f>E14</f>
        <v>INDICADOR</v>
      </c>
      <c r="E39" s="88"/>
      <c r="F39" s="87" t="s">
        <v>38</v>
      </c>
      <c r="G39" s="88"/>
    </row>
    <row r="40" spans="2:8" ht="93" customHeight="1" x14ac:dyDescent="0.25">
      <c r="D40" s="134" t="str">
        <f>E15</f>
        <v>Proporción de consultas de primera vez respecto a preconsultas
FÓRMULA: VARIABLE1 / VARIABLE2 X 100</v>
      </c>
      <c r="E40" s="135"/>
      <c r="F40" s="114" t="s">
        <v>95</v>
      </c>
      <c r="G40" s="119"/>
    </row>
    <row r="41" spans="2:8" ht="57" customHeight="1" x14ac:dyDescent="0.25">
      <c r="D41" s="29"/>
      <c r="E41" s="30"/>
      <c r="F41" s="114"/>
      <c r="G41" s="119"/>
    </row>
    <row r="42" spans="2:8" ht="57" customHeight="1" x14ac:dyDescent="0.25">
      <c r="D42" s="29"/>
      <c r="E42" s="30"/>
      <c r="F42" s="114"/>
      <c r="G42" s="119"/>
    </row>
    <row r="43" spans="2:8" ht="57" customHeight="1" x14ac:dyDescent="0.25">
      <c r="D43" s="29"/>
      <c r="E43" s="30"/>
      <c r="F43" s="114"/>
      <c r="G43" s="119"/>
    </row>
    <row r="44" spans="2:8" ht="57" customHeight="1" x14ac:dyDescent="0.25">
      <c r="D44" s="29"/>
      <c r="E44" s="30"/>
      <c r="F44" s="114"/>
      <c r="G44" s="119"/>
    </row>
    <row r="45" spans="2:8" ht="57" customHeight="1" x14ac:dyDescent="0.25">
      <c r="D45" s="29"/>
      <c r="E45" s="30"/>
      <c r="F45" s="114"/>
      <c r="G45" s="119"/>
    </row>
    <row r="46" spans="2:8" ht="57" customHeight="1" x14ac:dyDescent="0.25">
      <c r="D46" s="29"/>
      <c r="E46" s="30"/>
      <c r="F46" s="114"/>
      <c r="G46" s="119"/>
    </row>
    <row r="47" spans="2:8" ht="57" customHeight="1" x14ac:dyDescent="0.25">
      <c r="D47" s="29"/>
      <c r="E47" s="30"/>
      <c r="F47" s="114"/>
      <c r="G47" s="119"/>
    </row>
    <row r="48" spans="2:8" ht="57" customHeight="1" x14ac:dyDescent="0.25">
      <c r="D48" s="29"/>
      <c r="E48" s="30"/>
      <c r="F48" s="114"/>
      <c r="G48" s="119"/>
    </row>
    <row r="49" spans="4:7" ht="57" customHeight="1" x14ac:dyDescent="0.25">
      <c r="D49" s="29"/>
      <c r="E49" s="30"/>
      <c r="F49" s="114"/>
      <c r="G49" s="119"/>
    </row>
    <row r="50" spans="4:7" ht="57" customHeight="1" x14ac:dyDescent="0.25">
      <c r="D50" s="29"/>
      <c r="E50" s="30"/>
      <c r="F50" s="114"/>
      <c r="G50" s="119"/>
    </row>
    <row r="51" spans="4:7" ht="57" customHeight="1" x14ac:dyDescent="0.25">
      <c r="D51" s="29"/>
      <c r="E51" s="30"/>
      <c r="F51" s="114"/>
      <c r="G51" s="119"/>
    </row>
    <row r="52" spans="4:7" ht="57" customHeight="1" x14ac:dyDescent="0.25">
      <c r="D52" s="29"/>
      <c r="E52" s="30"/>
      <c r="F52" s="114"/>
      <c r="G52" s="119"/>
    </row>
    <row r="53" spans="4:7" ht="57" customHeight="1" thickBot="1" x14ac:dyDescent="0.3">
      <c r="D53" s="31"/>
      <c r="E53" s="32"/>
      <c r="F53" s="120"/>
      <c r="G53" s="121"/>
    </row>
    <row r="54" spans="4:7" ht="33" customHeight="1" thickBot="1" x14ac:dyDescent="0.3"/>
    <row r="55" spans="4:7" ht="50.1" customHeight="1" x14ac:dyDescent="0.5">
      <c r="D55" s="83" t="str">
        <f>F14</f>
        <v xml:space="preserve">VARIABLE 1 </v>
      </c>
      <c r="E55" s="84"/>
      <c r="F55" s="83" t="str">
        <f>G14</f>
        <v>VARIABLE 2</v>
      </c>
      <c r="G55" s="84"/>
    </row>
    <row r="56" spans="4:7" ht="70.5" customHeight="1" x14ac:dyDescent="0.25">
      <c r="D56" s="85" t="str">
        <f>F15</f>
        <v xml:space="preserve">Número de consultas de primera vez otorgadas en el periodo </v>
      </c>
      <c r="E56" s="86"/>
      <c r="F56" s="85" t="str">
        <f>G15</f>
        <v>Número de preconsultas otorgadas en el periodo</v>
      </c>
      <c r="G56" s="86"/>
    </row>
    <row r="57" spans="4:7" ht="60.75" customHeight="1" x14ac:dyDescent="0.25">
      <c r="D57" s="29"/>
      <c r="E57" s="30"/>
      <c r="F57" s="29"/>
      <c r="G57" s="30"/>
    </row>
    <row r="58" spans="4:7" ht="60.75" customHeight="1" x14ac:dyDescent="0.25">
      <c r="D58" s="29"/>
      <c r="E58" s="30"/>
      <c r="F58" s="29"/>
      <c r="G58" s="30"/>
    </row>
    <row r="59" spans="4:7" ht="60.75" customHeight="1" x14ac:dyDescent="0.25">
      <c r="D59" s="29"/>
      <c r="E59" s="30"/>
      <c r="F59" s="29"/>
      <c r="G59" s="30"/>
    </row>
    <row r="60" spans="4:7" ht="60.75" customHeight="1" x14ac:dyDescent="0.25">
      <c r="D60" s="29"/>
      <c r="E60" s="30"/>
      <c r="F60" s="29"/>
      <c r="G60" s="30"/>
    </row>
    <row r="61" spans="4:7" ht="60.75" customHeight="1" x14ac:dyDescent="0.25">
      <c r="D61" s="29"/>
      <c r="E61" s="30"/>
      <c r="F61" s="29"/>
      <c r="G61" s="30"/>
    </row>
    <row r="62" spans="4:7" ht="60.75" customHeight="1" x14ac:dyDescent="0.25">
      <c r="D62" s="29"/>
      <c r="E62" s="30"/>
      <c r="F62" s="29"/>
      <c r="G62" s="30"/>
    </row>
    <row r="63" spans="4:7" ht="60.75" customHeight="1" x14ac:dyDescent="0.25">
      <c r="D63" s="29"/>
      <c r="E63" s="30"/>
      <c r="F63" s="29"/>
      <c r="G63" s="30"/>
    </row>
    <row r="64" spans="4:7" ht="60.75" customHeight="1" x14ac:dyDescent="0.25">
      <c r="D64" s="29"/>
      <c r="E64" s="30"/>
      <c r="F64" s="29"/>
      <c r="G64" s="30"/>
    </row>
    <row r="65" spans="4:7" ht="60.75" customHeight="1" x14ac:dyDescent="0.25">
      <c r="D65" s="29"/>
      <c r="E65" s="30"/>
      <c r="F65" s="29"/>
      <c r="G65" s="30"/>
    </row>
    <row r="66" spans="4:7" ht="60.75" customHeight="1" x14ac:dyDescent="0.25">
      <c r="D66" s="29"/>
      <c r="E66" s="30"/>
      <c r="F66" s="29"/>
      <c r="G66" s="30"/>
    </row>
    <row r="67" spans="4:7" ht="60.75" customHeight="1" thickBot="1" x14ac:dyDescent="0.3">
      <c r="D67" s="31"/>
      <c r="E67" s="32"/>
      <c r="F67" s="31"/>
      <c r="G67" s="32"/>
    </row>
  </sheetData>
  <sheetProtection selectLockedCells="1"/>
  <dataConsolidate/>
  <mergeCells count="24">
    <mergeCell ref="E3:F3"/>
    <mergeCell ref="E4:F4"/>
    <mergeCell ref="E5:F5"/>
    <mergeCell ref="E6:F6"/>
    <mergeCell ref="B8:D8"/>
    <mergeCell ref="D39:E39"/>
    <mergeCell ref="F39:G39"/>
    <mergeCell ref="G13:H13"/>
    <mergeCell ref="B14:B30"/>
    <mergeCell ref="C14:D14"/>
    <mergeCell ref="C15:D15"/>
    <mergeCell ref="C17:C30"/>
    <mergeCell ref="D32:G32"/>
    <mergeCell ref="D33:G33"/>
    <mergeCell ref="B34:G34"/>
    <mergeCell ref="B35:G35"/>
    <mergeCell ref="B36:G36"/>
    <mergeCell ref="B37:G37"/>
    <mergeCell ref="D40:E40"/>
    <mergeCell ref="F40:G53"/>
    <mergeCell ref="D55:E55"/>
    <mergeCell ref="F55:G55"/>
    <mergeCell ref="D56:E56"/>
    <mergeCell ref="F56:G5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CCFFCC"/>
  </sheetPr>
  <dimension ref="B1:H68"/>
  <sheetViews>
    <sheetView tabSelected="1" zoomScale="40" zoomScaleNormal="40" zoomScaleSheetLayoutView="40" zoomScalePageLayoutView="40" workbookViewId="0">
      <selection activeCell="L49" sqref="L49"/>
    </sheetView>
  </sheetViews>
  <sheetFormatPr baseColWidth="10" defaultRowHeight="15" x14ac:dyDescent="0.25"/>
  <cols>
    <col min="1" max="1" width="4.140625" style="3" customWidth="1"/>
    <col min="2" max="2" width="13.85546875" style="3" customWidth="1"/>
    <col min="3" max="3" width="8.42578125" style="3" customWidth="1"/>
    <col min="4" max="6" width="84.7109375" style="3" customWidth="1"/>
    <col min="7" max="7" width="86.14062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6.75" customHeight="1" x14ac:dyDescent="0.35">
      <c r="B3" s="1" t="s">
        <v>2</v>
      </c>
      <c r="C3" s="5"/>
      <c r="D3" s="6"/>
      <c r="E3" s="102" t="s">
        <v>80</v>
      </c>
      <c r="F3" s="102"/>
      <c r="G3" s="7"/>
      <c r="H3" s="7"/>
    </row>
    <row r="4" spans="2:8" ht="43.5" customHeight="1" x14ac:dyDescent="0.35">
      <c r="B4" s="4"/>
      <c r="C4" s="4"/>
      <c r="D4" s="4"/>
      <c r="E4" s="103" t="s">
        <v>25</v>
      </c>
      <c r="F4" s="103"/>
    </row>
    <row r="5" spans="2:8" ht="26.25" x14ac:dyDescent="0.4">
      <c r="E5" s="104"/>
      <c r="F5" s="104"/>
      <c r="G5" s="8"/>
      <c r="H5" s="8"/>
    </row>
    <row r="6" spans="2:8" ht="29.25" customHeight="1" x14ac:dyDescent="0.35">
      <c r="D6" s="9"/>
      <c r="E6" s="102" t="s">
        <v>3</v>
      </c>
      <c r="F6" s="102"/>
      <c r="G6" s="9"/>
      <c r="H6" s="9"/>
    </row>
    <row r="7" spans="2:8" ht="26.25" customHeight="1" x14ac:dyDescent="0.25"/>
    <row r="8" spans="2:8" ht="23.25" x14ac:dyDescent="0.35">
      <c r="B8" s="105" t="s">
        <v>49</v>
      </c>
      <c r="C8" s="105"/>
      <c r="D8" s="105"/>
      <c r="E8" s="10"/>
    </row>
    <row r="9" spans="2:8" ht="20.25" x14ac:dyDescent="0.3">
      <c r="B9" s="11"/>
      <c r="C9" s="11"/>
      <c r="E9" s="12"/>
    </row>
    <row r="10" spans="2:8" ht="23.25" x14ac:dyDescent="0.35">
      <c r="B10" s="50" t="s">
        <v>50</v>
      </c>
      <c r="C10" s="50"/>
      <c r="D10" s="50"/>
      <c r="E10" s="13"/>
      <c r="G10" s="14"/>
      <c r="H10" s="14"/>
    </row>
    <row r="11" spans="2:8" x14ac:dyDescent="0.25">
      <c r="D11" s="15"/>
    </row>
    <row r="12" spans="2:8" ht="21" thickBot="1" x14ac:dyDescent="0.35">
      <c r="D12" s="16"/>
      <c r="E12" s="11"/>
      <c r="G12" s="89"/>
      <c r="H12" s="89"/>
    </row>
    <row r="13" spans="2:8" s="21" customFormat="1" ht="57" customHeight="1" x14ac:dyDescent="0.25">
      <c r="B13" s="90">
        <v>14</v>
      </c>
      <c r="C13" s="122" t="s">
        <v>4</v>
      </c>
      <c r="D13" s="123"/>
      <c r="E13" s="17" t="s">
        <v>5</v>
      </c>
      <c r="F13" s="18" t="s">
        <v>6</v>
      </c>
      <c r="G13" s="19" t="s">
        <v>7</v>
      </c>
      <c r="H13" s="20"/>
    </row>
    <row r="14" spans="2:8" ht="115.5" customHeight="1" x14ac:dyDescent="0.25">
      <c r="B14" s="91"/>
      <c r="C14" s="95" t="s">
        <v>8</v>
      </c>
      <c r="D14" s="96"/>
      <c r="E14" s="38" t="s">
        <v>41</v>
      </c>
      <c r="F14" s="35" t="s">
        <v>42</v>
      </c>
      <c r="G14" s="71" t="s">
        <v>84</v>
      </c>
      <c r="H14" s="23"/>
    </row>
    <row r="15" spans="2:8" ht="50.25" customHeight="1" x14ac:dyDescent="0.25">
      <c r="B15" s="91"/>
      <c r="C15" s="40" t="s">
        <v>9</v>
      </c>
      <c r="D15" s="41" t="s">
        <v>18</v>
      </c>
      <c r="E15" s="42">
        <f>IF(G15=0,0,ROUND(F15/G15*1000,1))</f>
        <v>7.6</v>
      </c>
      <c r="F15" s="43">
        <v>8331</v>
      </c>
      <c r="G15" s="44">
        <v>1093170</v>
      </c>
      <c r="H15" s="23"/>
    </row>
    <row r="16" spans="2:8" ht="69.95" hidden="1" customHeight="1" x14ac:dyDescent="0.25">
      <c r="B16" s="91"/>
      <c r="C16" s="97" t="s">
        <v>11</v>
      </c>
      <c r="D16" s="45" t="s">
        <v>12</v>
      </c>
      <c r="E16" s="46">
        <f>IF(G16=0,0,ROUND(F16/G16*1000,1))</f>
        <v>0</v>
      </c>
      <c r="F16" s="47"/>
      <c r="G16" s="48"/>
      <c r="H16" s="23"/>
    </row>
    <row r="17" spans="2:8" ht="69.95" hidden="1" customHeight="1" x14ac:dyDescent="0.25">
      <c r="B17" s="91"/>
      <c r="C17" s="98"/>
      <c r="D17" s="45" t="s">
        <v>13</v>
      </c>
      <c r="E17" s="46">
        <f t="shared" ref="E17:E29" si="0">IF(G17=0,0,ROUND(F17/G17*1000,1))</f>
        <v>0</v>
      </c>
      <c r="F17" s="47"/>
      <c r="G17" s="48"/>
      <c r="H17" s="23"/>
    </row>
    <row r="18" spans="2:8" ht="69.95" hidden="1" customHeight="1" x14ac:dyDescent="0.25">
      <c r="B18" s="91"/>
      <c r="C18" s="98"/>
      <c r="D18" s="45" t="s">
        <v>14</v>
      </c>
      <c r="E18" s="46">
        <f t="shared" si="0"/>
        <v>0</v>
      </c>
      <c r="F18" s="47"/>
      <c r="G18" s="48"/>
      <c r="H18" s="23"/>
    </row>
    <row r="19" spans="2:8" ht="69.95" hidden="1" customHeight="1" x14ac:dyDescent="0.25">
      <c r="B19" s="91"/>
      <c r="C19" s="98"/>
      <c r="D19" s="45" t="s">
        <v>15</v>
      </c>
      <c r="E19" s="46">
        <f t="shared" si="0"/>
        <v>0</v>
      </c>
      <c r="F19" s="47"/>
      <c r="G19" s="48"/>
      <c r="H19" s="23"/>
    </row>
    <row r="20" spans="2:8" ht="69.95" hidden="1" customHeight="1" x14ac:dyDescent="0.25">
      <c r="B20" s="91"/>
      <c r="C20" s="98"/>
      <c r="D20" s="45" t="s">
        <v>16</v>
      </c>
      <c r="E20" s="46">
        <f t="shared" si="0"/>
        <v>0</v>
      </c>
      <c r="F20" s="47"/>
      <c r="G20" s="48"/>
      <c r="H20" s="23"/>
    </row>
    <row r="21" spans="2:8" ht="69.95" hidden="1" customHeight="1" x14ac:dyDescent="0.25">
      <c r="B21" s="91"/>
      <c r="C21" s="98"/>
      <c r="D21" s="45" t="s">
        <v>17</v>
      </c>
      <c r="E21" s="46">
        <f t="shared" si="0"/>
        <v>0</v>
      </c>
      <c r="F21" s="47"/>
      <c r="G21" s="48"/>
      <c r="H21" s="23"/>
    </row>
    <row r="22" spans="2:8" ht="50.25" customHeight="1" x14ac:dyDescent="0.25">
      <c r="B22" s="91"/>
      <c r="C22" s="98"/>
      <c r="D22" s="49" t="s">
        <v>18</v>
      </c>
      <c r="E22" s="24">
        <f t="shared" si="0"/>
        <v>4.7</v>
      </c>
      <c r="F22" s="25">
        <v>271</v>
      </c>
      <c r="G22" s="26">
        <v>57272</v>
      </c>
      <c r="H22" s="23"/>
    </row>
    <row r="23" spans="2:8" ht="50.25" customHeight="1" x14ac:dyDescent="0.25">
      <c r="B23" s="91"/>
      <c r="C23" s="98"/>
      <c r="D23" s="62" t="s">
        <v>10</v>
      </c>
      <c r="E23" s="51">
        <f t="shared" ref="E23:E28" si="1">IF(G23=0,0,ROUND(F23/G23*1000,1))</f>
        <v>4.4000000000000004</v>
      </c>
      <c r="F23" s="52">
        <v>257</v>
      </c>
      <c r="G23" s="53">
        <v>58861</v>
      </c>
      <c r="H23" s="23"/>
    </row>
    <row r="24" spans="2:8" ht="50.25" customHeight="1" x14ac:dyDescent="0.25">
      <c r="B24" s="91"/>
      <c r="C24" s="98"/>
      <c r="D24" s="62" t="s">
        <v>51</v>
      </c>
      <c r="E24" s="51">
        <f t="shared" si="1"/>
        <v>5</v>
      </c>
      <c r="F24" s="52">
        <v>288</v>
      </c>
      <c r="G24" s="53">
        <v>58025</v>
      </c>
      <c r="H24" s="23"/>
    </row>
    <row r="25" spans="2:8" ht="50.25" customHeight="1" x14ac:dyDescent="0.25">
      <c r="B25" s="91"/>
      <c r="C25" s="98"/>
      <c r="D25" s="62" t="s">
        <v>52</v>
      </c>
      <c r="E25" s="51">
        <f t="shared" si="1"/>
        <v>4.5999999999999996</v>
      </c>
      <c r="F25" s="52">
        <v>258</v>
      </c>
      <c r="G25" s="53">
        <v>56231</v>
      </c>
      <c r="H25" s="23"/>
    </row>
    <row r="26" spans="2:8" ht="50.25" customHeight="1" x14ac:dyDescent="0.25">
      <c r="B26" s="91"/>
      <c r="C26" s="98"/>
      <c r="D26" s="62" t="s">
        <v>54</v>
      </c>
      <c r="E26" s="51">
        <f t="shared" si="1"/>
        <v>5.7</v>
      </c>
      <c r="F26" s="52">
        <v>316</v>
      </c>
      <c r="G26" s="53">
        <v>55353</v>
      </c>
      <c r="H26" s="23"/>
    </row>
    <row r="27" spans="2:8" ht="50.25" customHeight="1" x14ac:dyDescent="0.25">
      <c r="B27" s="91"/>
      <c r="C27" s="98"/>
      <c r="D27" s="62" t="s">
        <v>57</v>
      </c>
      <c r="E27" s="51">
        <f t="shared" si="1"/>
        <v>8.9</v>
      </c>
      <c r="F27" s="52">
        <v>316</v>
      </c>
      <c r="G27" s="53">
        <v>35315</v>
      </c>
      <c r="H27" s="23"/>
    </row>
    <row r="28" spans="2:8" ht="50.25" customHeight="1" x14ac:dyDescent="0.25">
      <c r="B28" s="91"/>
      <c r="C28" s="98"/>
      <c r="D28" s="62" t="s">
        <v>58</v>
      </c>
      <c r="E28" s="51">
        <f t="shared" si="1"/>
        <v>8.9</v>
      </c>
      <c r="F28" s="52">
        <v>392</v>
      </c>
      <c r="G28" s="53">
        <v>44124</v>
      </c>
      <c r="H28" s="23"/>
    </row>
    <row r="29" spans="2:8" ht="50.25" customHeight="1" thickBot="1" x14ac:dyDescent="0.3">
      <c r="B29" s="92"/>
      <c r="C29" s="99"/>
      <c r="D29" s="64" t="s">
        <v>81</v>
      </c>
      <c r="E29" s="54">
        <f t="shared" si="0"/>
        <v>7.9</v>
      </c>
      <c r="F29" s="55">
        <v>408</v>
      </c>
      <c r="G29" s="56">
        <v>51678</v>
      </c>
      <c r="H29" s="23"/>
    </row>
    <row r="30" spans="2:8" ht="24"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22.5" customHeight="1" thickBot="1" x14ac:dyDescent="0.3">
      <c r="G37" s="74"/>
    </row>
    <row r="38" spans="2:7" ht="72" customHeight="1" x14ac:dyDescent="0.25">
      <c r="D38" s="87" t="str">
        <f>E13</f>
        <v>INDICADOR</v>
      </c>
      <c r="E38" s="88"/>
      <c r="F38" s="87" t="s">
        <v>38</v>
      </c>
      <c r="G38" s="88"/>
    </row>
    <row r="39" spans="2:7" ht="94.5" customHeight="1" x14ac:dyDescent="0.25">
      <c r="D39" s="134" t="str">
        <f>E14</f>
        <v>Tasa de infección nosocomial (por mil días de estancia hospitalaria)
FÓRMULA: VARIABLE1 / VARIABLE2 X 1000</v>
      </c>
      <c r="E39" s="135"/>
      <c r="F39" s="106" t="s">
        <v>96</v>
      </c>
      <c r="G39" s="107"/>
    </row>
    <row r="40" spans="2:7" ht="61.5" customHeight="1" x14ac:dyDescent="0.25">
      <c r="D40" s="29"/>
      <c r="E40" s="30"/>
      <c r="F40" s="106"/>
      <c r="G40" s="107"/>
    </row>
    <row r="41" spans="2:7" ht="61.5" customHeight="1" x14ac:dyDescent="0.25">
      <c r="D41" s="29"/>
      <c r="E41" s="30"/>
      <c r="F41" s="106"/>
      <c r="G41" s="107"/>
    </row>
    <row r="42" spans="2:7" ht="61.5" customHeight="1" x14ac:dyDescent="0.25">
      <c r="D42" s="29"/>
      <c r="E42" s="30"/>
      <c r="F42" s="106"/>
      <c r="G42" s="107"/>
    </row>
    <row r="43" spans="2:7" ht="61.5" customHeight="1" x14ac:dyDescent="0.25">
      <c r="D43" s="29"/>
      <c r="E43" s="30"/>
      <c r="F43" s="106"/>
      <c r="G43" s="107"/>
    </row>
    <row r="44" spans="2:7" ht="61.5" customHeight="1" x14ac:dyDescent="0.25">
      <c r="D44" s="29"/>
      <c r="E44" s="30"/>
      <c r="F44" s="106"/>
      <c r="G44" s="107"/>
    </row>
    <row r="45" spans="2:7" ht="61.5" customHeight="1" x14ac:dyDescent="0.25">
      <c r="D45" s="29"/>
      <c r="E45" s="30"/>
      <c r="F45" s="106"/>
      <c r="G45" s="107"/>
    </row>
    <row r="46" spans="2:7" ht="61.5" customHeight="1" x14ac:dyDescent="0.25">
      <c r="D46" s="29"/>
      <c r="E46" s="30"/>
      <c r="F46" s="106"/>
      <c r="G46" s="107"/>
    </row>
    <row r="47" spans="2:7" ht="61.5" customHeight="1" x14ac:dyDescent="0.25">
      <c r="D47" s="29"/>
      <c r="E47" s="30"/>
      <c r="F47" s="106"/>
      <c r="G47" s="107"/>
    </row>
    <row r="48" spans="2:7" ht="61.5" customHeight="1" x14ac:dyDescent="0.25">
      <c r="D48" s="29"/>
      <c r="E48" s="30"/>
      <c r="F48" s="106"/>
      <c r="G48" s="107"/>
    </row>
    <row r="49" spans="4:7" ht="61.5" customHeight="1" x14ac:dyDescent="0.25">
      <c r="D49" s="29"/>
      <c r="E49" s="30"/>
      <c r="F49" s="106"/>
      <c r="G49" s="107"/>
    </row>
    <row r="50" spans="4:7" ht="61.5" customHeight="1" x14ac:dyDescent="0.25">
      <c r="D50" s="29"/>
      <c r="E50" s="30"/>
      <c r="F50" s="106"/>
      <c r="G50" s="107"/>
    </row>
    <row r="51" spans="4:7" ht="61.5" customHeight="1" x14ac:dyDescent="0.25">
      <c r="D51" s="29"/>
      <c r="E51" s="30"/>
      <c r="F51" s="106"/>
      <c r="G51" s="107"/>
    </row>
    <row r="52" spans="4:7" ht="61.5" customHeight="1" x14ac:dyDescent="0.25">
      <c r="D52" s="29"/>
      <c r="E52" s="30"/>
      <c r="F52" s="106"/>
      <c r="G52" s="107"/>
    </row>
    <row r="53" spans="4:7" ht="63.75" customHeight="1" x14ac:dyDescent="0.25">
      <c r="D53" s="29"/>
      <c r="E53" s="30"/>
      <c r="F53" s="106"/>
      <c r="G53" s="107"/>
    </row>
    <row r="54" spans="4:7" ht="65.25" customHeight="1" thickBot="1" x14ac:dyDescent="0.3">
      <c r="D54" s="31"/>
      <c r="E54" s="32"/>
      <c r="F54" s="108"/>
      <c r="G54" s="109"/>
    </row>
    <row r="55" spans="4:7" ht="19.5" customHeight="1" thickBot="1" x14ac:dyDescent="0.3"/>
    <row r="56" spans="4:7" ht="50.1" customHeight="1" x14ac:dyDescent="0.5">
      <c r="D56" s="83" t="str">
        <f>F13</f>
        <v xml:space="preserve">VARIABLE 1 </v>
      </c>
      <c r="E56" s="84"/>
      <c r="F56" s="83" t="str">
        <f>G13</f>
        <v>VARIABLE 2</v>
      </c>
      <c r="G56" s="84"/>
    </row>
    <row r="57" spans="4:7" ht="70.5" customHeight="1" x14ac:dyDescent="0.25">
      <c r="D57" s="85" t="str">
        <f>F14</f>
        <v xml:space="preserve">Número de episodios de infecciones nosocomiales registrados en el periodo de reporte </v>
      </c>
      <c r="E57" s="86"/>
      <c r="F57" s="85" t="str">
        <f>G14</f>
        <v>Total de días estancia en el periodo de reporte</v>
      </c>
      <c r="G57" s="86"/>
    </row>
    <row r="58" spans="4:7" ht="47.25" customHeight="1" x14ac:dyDescent="0.25">
      <c r="D58" s="29"/>
      <c r="E58" s="30"/>
      <c r="F58" s="29"/>
      <c r="G58" s="30"/>
    </row>
    <row r="59" spans="4:7" ht="47.25" customHeight="1" x14ac:dyDescent="0.25">
      <c r="D59" s="29"/>
      <c r="E59" s="30"/>
      <c r="F59" s="29"/>
      <c r="G59" s="30"/>
    </row>
    <row r="60" spans="4:7" ht="47.25" customHeight="1" x14ac:dyDescent="0.25">
      <c r="D60" s="29"/>
      <c r="E60" s="30"/>
      <c r="F60" s="29"/>
      <c r="G60" s="30"/>
    </row>
    <row r="61" spans="4:7" ht="47.25" customHeight="1" x14ac:dyDescent="0.25">
      <c r="D61" s="29"/>
      <c r="E61" s="30"/>
      <c r="F61" s="29"/>
      <c r="G61" s="30"/>
    </row>
    <row r="62" spans="4:7" ht="47.25" customHeight="1" x14ac:dyDescent="0.25">
      <c r="D62" s="29"/>
      <c r="E62" s="30"/>
      <c r="F62" s="29"/>
      <c r="G62" s="30"/>
    </row>
    <row r="63" spans="4:7" ht="47.25" customHeight="1" x14ac:dyDescent="0.25">
      <c r="D63" s="29"/>
      <c r="E63" s="30"/>
      <c r="F63" s="29"/>
      <c r="G63" s="30"/>
    </row>
    <row r="64" spans="4:7" ht="47.25" customHeight="1" x14ac:dyDescent="0.25">
      <c r="D64" s="29"/>
      <c r="E64" s="30"/>
      <c r="F64" s="29"/>
      <c r="G64" s="30"/>
    </row>
    <row r="65" spans="4:7" ht="47.25" customHeight="1" x14ac:dyDescent="0.25">
      <c r="D65" s="29"/>
      <c r="E65" s="30"/>
      <c r="F65" s="29"/>
      <c r="G65" s="30"/>
    </row>
    <row r="66" spans="4:7" ht="47.25" customHeight="1" x14ac:dyDescent="0.25">
      <c r="D66" s="29"/>
      <c r="E66" s="30"/>
      <c r="F66" s="29"/>
      <c r="G66" s="30"/>
    </row>
    <row r="67" spans="4:7" ht="47.25" customHeight="1" x14ac:dyDescent="0.25">
      <c r="D67" s="29"/>
      <c r="E67" s="30"/>
      <c r="F67" s="29"/>
      <c r="G67" s="30"/>
    </row>
    <row r="68" spans="4:7" ht="47.25" customHeight="1" thickBot="1" x14ac:dyDescent="0.3">
      <c r="D68" s="31"/>
      <c r="E68" s="32"/>
      <c r="F68" s="31"/>
      <c r="G68"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4"/>
    <mergeCell ref="D56:E56"/>
    <mergeCell ref="F56:G56"/>
    <mergeCell ref="D57:E57"/>
    <mergeCell ref="F57:G57"/>
  </mergeCells>
  <printOptions horizontalCentered="1"/>
  <pageMargins left="0.19685039370078741" right="0.11811023622047245" top="0.47244094488188981" bottom="0.19685039370078741" header="0.19685039370078741" footer="0.19685039370078741"/>
  <pageSetup scale="2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CCFFCC"/>
  </sheetPr>
  <dimension ref="B1:H71"/>
  <sheetViews>
    <sheetView topLeftCell="A25" zoomScale="40" zoomScaleNormal="40" zoomScaleSheetLayoutView="40" zoomScalePageLayoutView="40" workbookViewId="0">
      <selection activeCell="W42" sqref="W42"/>
    </sheetView>
  </sheetViews>
  <sheetFormatPr baseColWidth="10" defaultRowHeight="15" x14ac:dyDescent="0.25"/>
  <cols>
    <col min="1" max="1" width="4.140625" style="3" customWidth="1"/>
    <col min="2" max="2" width="13.85546875" style="3" customWidth="1"/>
    <col min="3" max="3" width="8.42578125" style="3" customWidth="1"/>
    <col min="4" max="4" width="82.140625" style="3" customWidth="1"/>
    <col min="5" max="5" width="82.5703125" style="3" customWidth="1"/>
    <col min="6"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24" customHeight="1" x14ac:dyDescent="0.25"/>
    <row r="8" spans="2:8" ht="27" customHeight="1" x14ac:dyDescent="0.35">
      <c r="B8" s="105" t="s">
        <v>46</v>
      </c>
      <c r="C8" s="105"/>
      <c r="D8" s="105"/>
      <c r="E8" s="10"/>
    </row>
    <row r="9" spans="2:8" ht="20.25" x14ac:dyDescent="0.3">
      <c r="B9" s="11"/>
      <c r="C9" s="11"/>
      <c r="E9" s="12"/>
    </row>
    <row r="10" spans="2:8" ht="23.25" x14ac:dyDescent="0.35">
      <c r="B10" s="50" t="s">
        <v>47</v>
      </c>
      <c r="C10" s="50"/>
      <c r="D10" s="50"/>
      <c r="E10" s="13"/>
      <c r="G10" s="14"/>
      <c r="H10" s="14"/>
    </row>
    <row r="11" spans="2:8" x14ac:dyDescent="0.25">
      <c r="D11" s="15"/>
    </row>
    <row r="13" spans="2:8" ht="21" thickBot="1" x14ac:dyDescent="0.35">
      <c r="D13" s="16"/>
      <c r="E13" s="11"/>
      <c r="G13" s="89"/>
      <c r="H13" s="89"/>
    </row>
    <row r="14" spans="2:8" s="21" customFormat="1" ht="43.5" customHeight="1" x14ac:dyDescent="0.25">
      <c r="B14" s="90">
        <v>2</v>
      </c>
      <c r="C14" s="93" t="s">
        <v>4</v>
      </c>
      <c r="D14" s="94"/>
      <c r="E14" s="17" t="s">
        <v>5</v>
      </c>
      <c r="F14" s="18" t="s">
        <v>6</v>
      </c>
      <c r="G14" s="19" t="s">
        <v>7</v>
      </c>
      <c r="H14" s="20"/>
    </row>
    <row r="15" spans="2:8" ht="125.25" customHeight="1" x14ac:dyDescent="0.25">
      <c r="B15" s="91"/>
      <c r="C15" s="95" t="s">
        <v>8</v>
      </c>
      <c r="D15" s="96"/>
      <c r="E15" s="33" t="s">
        <v>27</v>
      </c>
      <c r="F15" s="34" t="s">
        <v>43</v>
      </c>
      <c r="G15" s="37" t="s">
        <v>61</v>
      </c>
      <c r="H15" s="23"/>
    </row>
    <row r="16" spans="2:8" ht="44.25" customHeight="1" thickBot="1" x14ac:dyDescent="0.3">
      <c r="B16" s="91"/>
      <c r="C16" s="40" t="s">
        <v>9</v>
      </c>
      <c r="D16" s="41" t="s">
        <v>12</v>
      </c>
      <c r="E16" s="42">
        <f>IF(G16=0,0,ROUND(F16/G16*100,1))</f>
        <v>91.5</v>
      </c>
      <c r="F16" s="43">
        <v>155162</v>
      </c>
      <c r="G16" s="44">
        <v>169666</v>
      </c>
      <c r="H16" s="23"/>
    </row>
    <row r="17" spans="2:8" ht="44.25" customHeight="1" x14ac:dyDescent="0.25">
      <c r="B17" s="91"/>
      <c r="C17" s="97" t="s">
        <v>11</v>
      </c>
      <c r="D17" s="49" t="s">
        <v>12</v>
      </c>
      <c r="E17" s="24">
        <f>IF(G17=0,0,ROUND(F17/G17*100,1))</f>
        <v>75.3</v>
      </c>
      <c r="F17" s="25">
        <v>4428</v>
      </c>
      <c r="G17" s="26">
        <v>5880</v>
      </c>
      <c r="H17" s="23"/>
    </row>
    <row r="18" spans="2:8" ht="44.25" customHeight="1" x14ac:dyDescent="0.25">
      <c r="B18" s="91"/>
      <c r="C18" s="98"/>
      <c r="D18" s="39" t="s">
        <v>13</v>
      </c>
      <c r="E18" s="24">
        <f t="shared" ref="E18:E30" si="0">IF(G18=0,0,ROUND(F18/G18*100,1))</f>
        <v>82.7</v>
      </c>
      <c r="F18" s="25">
        <v>4686</v>
      </c>
      <c r="G18" s="26">
        <v>5667</v>
      </c>
      <c r="H18" s="23"/>
    </row>
    <row r="19" spans="2:8" ht="44.25" customHeight="1" x14ac:dyDescent="0.25">
      <c r="B19" s="91"/>
      <c r="C19" s="98"/>
      <c r="D19" s="39" t="s">
        <v>14</v>
      </c>
      <c r="E19" s="24">
        <f t="shared" si="0"/>
        <v>86.5</v>
      </c>
      <c r="F19" s="25">
        <v>4974</v>
      </c>
      <c r="G19" s="26">
        <v>5752</v>
      </c>
      <c r="H19" s="23"/>
    </row>
    <row r="20" spans="2:8" ht="44.25" customHeight="1" x14ac:dyDescent="0.25">
      <c r="B20" s="91"/>
      <c r="C20" s="98"/>
      <c r="D20" s="39" t="s">
        <v>15</v>
      </c>
      <c r="E20" s="24">
        <f t="shared" si="0"/>
        <v>89</v>
      </c>
      <c r="F20" s="25">
        <v>5029</v>
      </c>
      <c r="G20" s="26">
        <v>5650</v>
      </c>
      <c r="H20" s="23"/>
    </row>
    <row r="21" spans="2:8" ht="44.25" customHeight="1" x14ac:dyDescent="0.25">
      <c r="B21" s="91"/>
      <c r="C21" s="98"/>
      <c r="D21" s="39" t="s">
        <v>16</v>
      </c>
      <c r="E21" s="24">
        <f t="shared" si="0"/>
        <v>89.4</v>
      </c>
      <c r="F21" s="25">
        <v>4979</v>
      </c>
      <c r="G21" s="26">
        <v>5569</v>
      </c>
      <c r="H21" s="23"/>
    </row>
    <row r="22" spans="2:8" ht="44.25" customHeight="1" x14ac:dyDescent="0.25">
      <c r="B22" s="91"/>
      <c r="C22" s="98"/>
      <c r="D22" s="39" t="s">
        <v>17</v>
      </c>
      <c r="E22" s="24">
        <f t="shared" si="0"/>
        <v>90</v>
      </c>
      <c r="F22" s="25">
        <v>5086</v>
      </c>
      <c r="G22" s="26">
        <v>5651</v>
      </c>
      <c r="H22" s="23"/>
    </row>
    <row r="23" spans="2:8" ht="44.25" customHeight="1" x14ac:dyDescent="0.25">
      <c r="B23" s="91"/>
      <c r="C23" s="98"/>
      <c r="D23" s="39" t="s">
        <v>18</v>
      </c>
      <c r="E23" s="24">
        <f t="shared" si="0"/>
        <v>87.6</v>
      </c>
      <c r="F23" s="25">
        <v>4983</v>
      </c>
      <c r="G23" s="26">
        <v>5689</v>
      </c>
      <c r="H23" s="23"/>
    </row>
    <row r="24" spans="2:8" ht="44.25" customHeight="1" x14ac:dyDescent="0.25">
      <c r="B24" s="91"/>
      <c r="C24" s="98"/>
      <c r="D24" s="66" t="s">
        <v>10</v>
      </c>
      <c r="E24" s="68">
        <f t="shared" ref="E24:E29" si="1">IF(G24=0,0,ROUND(F24/G24*100,1))</f>
        <v>82.4</v>
      </c>
      <c r="F24" s="52">
        <v>4771</v>
      </c>
      <c r="G24" s="53">
        <v>5792</v>
      </c>
      <c r="H24" s="23"/>
    </row>
    <row r="25" spans="2:8" ht="44.25" customHeight="1" x14ac:dyDescent="0.25">
      <c r="B25" s="91"/>
      <c r="C25" s="98"/>
      <c r="D25" s="66" t="s">
        <v>51</v>
      </c>
      <c r="E25" s="68">
        <f t="shared" si="1"/>
        <v>84.4</v>
      </c>
      <c r="F25" s="52">
        <v>4712</v>
      </c>
      <c r="G25" s="53">
        <v>5584</v>
      </c>
      <c r="H25" s="23"/>
    </row>
    <row r="26" spans="2:8" ht="44.25" customHeight="1" x14ac:dyDescent="0.25">
      <c r="B26" s="91"/>
      <c r="C26" s="98"/>
      <c r="D26" s="66" t="s">
        <v>52</v>
      </c>
      <c r="E26" s="68">
        <f t="shared" si="1"/>
        <v>92.6</v>
      </c>
      <c r="F26" s="52">
        <v>4954</v>
      </c>
      <c r="G26" s="53">
        <v>5349</v>
      </c>
      <c r="H26" s="23"/>
    </row>
    <row r="27" spans="2:8" ht="44.25" customHeight="1" x14ac:dyDescent="0.25">
      <c r="B27" s="91"/>
      <c r="C27" s="98"/>
      <c r="D27" s="66" t="s">
        <v>54</v>
      </c>
      <c r="E27" s="68">
        <f t="shared" si="1"/>
        <v>92.7</v>
      </c>
      <c r="F27" s="52">
        <v>5394</v>
      </c>
      <c r="G27" s="53">
        <v>5819</v>
      </c>
      <c r="H27" s="23"/>
    </row>
    <row r="28" spans="2:8" ht="44.25" customHeight="1" x14ac:dyDescent="0.25">
      <c r="B28" s="91"/>
      <c r="C28" s="98"/>
      <c r="D28" s="66" t="s">
        <v>57</v>
      </c>
      <c r="E28" s="68">
        <f t="shared" si="1"/>
        <v>88.4</v>
      </c>
      <c r="F28" s="52">
        <v>3244</v>
      </c>
      <c r="G28" s="53">
        <v>3671</v>
      </c>
      <c r="H28" s="23"/>
    </row>
    <row r="29" spans="2:8" ht="44.25" customHeight="1" x14ac:dyDescent="0.25">
      <c r="B29" s="91"/>
      <c r="C29" s="98"/>
      <c r="D29" s="62" t="s">
        <v>58</v>
      </c>
      <c r="E29" s="51">
        <f t="shared" si="1"/>
        <v>90.6</v>
      </c>
      <c r="F29" s="52">
        <v>3948</v>
      </c>
      <c r="G29" s="53">
        <v>4358</v>
      </c>
      <c r="H29" s="23"/>
    </row>
    <row r="30" spans="2:8" ht="44.25" customHeight="1" thickBot="1" x14ac:dyDescent="0.3">
      <c r="B30" s="92"/>
      <c r="C30" s="99"/>
      <c r="D30" s="64" t="s">
        <v>81</v>
      </c>
      <c r="E30" s="54">
        <f t="shared" si="0"/>
        <v>92.5</v>
      </c>
      <c r="F30" s="55">
        <v>4889</v>
      </c>
      <c r="G30" s="56">
        <v>5287</v>
      </c>
      <c r="H30" s="23"/>
    </row>
    <row r="31" spans="2:8" ht="20.25" customHeight="1" x14ac:dyDescent="0.3">
      <c r="F31" s="2"/>
      <c r="G31" s="2"/>
      <c r="H31" s="2"/>
    </row>
    <row r="32" spans="2:8" ht="35.1" customHeight="1" x14ac:dyDescent="0.3">
      <c r="B32" s="27" t="s">
        <v>9</v>
      </c>
      <c r="C32" s="27"/>
      <c r="D32" s="100" t="s">
        <v>19</v>
      </c>
      <c r="E32" s="100"/>
      <c r="F32" s="100"/>
      <c r="G32" s="100"/>
      <c r="H32" s="2"/>
    </row>
    <row r="33" spans="2:8" ht="35.1" customHeight="1" x14ac:dyDescent="0.25">
      <c r="B33" s="27" t="s">
        <v>11</v>
      </c>
      <c r="C33" s="27"/>
      <c r="D33" s="100" t="s">
        <v>20</v>
      </c>
      <c r="E33" s="100"/>
      <c r="F33" s="100"/>
      <c r="G33" s="100"/>
      <c r="H33" s="28"/>
    </row>
    <row r="34" spans="2:8" ht="35.1" customHeight="1" x14ac:dyDescent="0.25">
      <c r="B34" s="100" t="s">
        <v>21</v>
      </c>
      <c r="C34" s="100"/>
      <c r="D34" s="100"/>
      <c r="E34" s="100"/>
      <c r="F34" s="100"/>
      <c r="G34" s="100"/>
    </row>
    <row r="35" spans="2:8" ht="35.1" customHeight="1" x14ac:dyDescent="0.25">
      <c r="B35" s="100" t="s">
        <v>22</v>
      </c>
      <c r="C35" s="100"/>
      <c r="D35" s="100"/>
      <c r="E35" s="100"/>
      <c r="F35" s="100"/>
      <c r="G35" s="100"/>
    </row>
    <row r="36" spans="2:8" ht="35.1" customHeight="1" x14ac:dyDescent="0.25">
      <c r="B36" s="100" t="s">
        <v>23</v>
      </c>
      <c r="C36" s="100"/>
      <c r="D36" s="100"/>
      <c r="E36" s="100"/>
      <c r="F36" s="100"/>
      <c r="G36" s="100"/>
    </row>
    <row r="37" spans="2:8" ht="35.1" customHeight="1" x14ac:dyDescent="0.25">
      <c r="B37" s="100" t="s">
        <v>24</v>
      </c>
      <c r="C37" s="100"/>
      <c r="D37" s="100"/>
      <c r="E37" s="100"/>
      <c r="F37" s="100"/>
      <c r="G37" s="100"/>
    </row>
    <row r="38" spans="2:8" ht="23.25" customHeight="1" thickBot="1" x14ac:dyDescent="0.3"/>
    <row r="39" spans="2:8" ht="72" customHeight="1" x14ac:dyDescent="0.25">
      <c r="D39" s="87" t="str">
        <f>E14</f>
        <v>INDICADOR</v>
      </c>
      <c r="E39" s="88"/>
      <c r="F39" s="87" t="s">
        <v>38</v>
      </c>
      <c r="G39" s="88"/>
    </row>
    <row r="40" spans="2:8" ht="64.5" customHeight="1" x14ac:dyDescent="0.25">
      <c r="D40" s="85" t="str">
        <f>E15</f>
        <v>Porcentaje de egresos hospitalarios por mejoría y curación
FÓRMULA: VARIABLE1 / VARIABLE2 X 100</v>
      </c>
      <c r="E40" s="86"/>
      <c r="F40" s="106" t="s">
        <v>86</v>
      </c>
      <c r="G40" s="107"/>
    </row>
    <row r="41" spans="2:8" ht="43.5" customHeight="1" x14ac:dyDescent="0.25">
      <c r="D41" s="29"/>
      <c r="E41" s="30"/>
      <c r="F41" s="106"/>
      <c r="G41" s="107"/>
    </row>
    <row r="42" spans="2:8" ht="43.5" customHeight="1" x14ac:dyDescent="0.25">
      <c r="D42" s="29"/>
      <c r="E42" s="30"/>
      <c r="F42" s="106"/>
      <c r="G42" s="107"/>
    </row>
    <row r="43" spans="2:8" ht="43.5" customHeight="1" x14ac:dyDescent="0.25">
      <c r="D43" s="29"/>
      <c r="E43" s="30"/>
      <c r="F43" s="106"/>
      <c r="G43" s="107"/>
    </row>
    <row r="44" spans="2:8" ht="43.5" customHeight="1" x14ac:dyDescent="0.25">
      <c r="D44" s="29"/>
      <c r="E44" s="30"/>
      <c r="F44" s="106"/>
      <c r="G44" s="107"/>
    </row>
    <row r="45" spans="2:8" ht="43.5" customHeight="1" x14ac:dyDescent="0.25">
      <c r="D45" s="29"/>
      <c r="E45" s="30"/>
      <c r="F45" s="106"/>
      <c r="G45" s="107"/>
    </row>
    <row r="46" spans="2:8" ht="43.5" customHeight="1" x14ac:dyDescent="0.25">
      <c r="D46" s="29"/>
      <c r="E46" s="30"/>
      <c r="F46" s="106"/>
      <c r="G46" s="107"/>
    </row>
    <row r="47" spans="2:8" ht="43.5" customHeight="1" x14ac:dyDescent="0.25">
      <c r="D47" s="29"/>
      <c r="E47" s="30"/>
      <c r="F47" s="106"/>
      <c r="G47" s="107"/>
    </row>
    <row r="48" spans="2:8" ht="43.5" customHeight="1" x14ac:dyDescent="0.25">
      <c r="D48" s="29"/>
      <c r="E48" s="30"/>
      <c r="F48" s="106"/>
      <c r="G48" s="107"/>
    </row>
    <row r="49" spans="4:7" ht="43.5" customHeight="1" x14ac:dyDescent="0.25">
      <c r="D49" s="29"/>
      <c r="E49" s="30"/>
      <c r="F49" s="106"/>
      <c r="G49" s="107"/>
    </row>
    <row r="50" spans="4:7" ht="43.5" customHeight="1" x14ac:dyDescent="0.25">
      <c r="D50" s="29"/>
      <c r="E50" s="30"/>
      <c r="F50" s="106"/>
      <c r="G50" s="107"/>
    </row>
    <row r="51" spans="4:7" ht="47.25" customHeight="1" x14ac:dyDescent="0.25">
      <c r="D51" s="29"/>
      <c r="E51" s="30"/>
      <c r="F51" s="106"/>
      <c r="G51" s="107"/>
    </row>
    <row r="52" spans="4:7" ht="43.5" customHeight="1" x14ac:dyDescent="0.25">
      <c r="D52" s="29"/>
      <c r="E52" s="30"/>
      <c r="F52" s="106"/>
      <c r="G52" s="107"/>
    </row>
    <row r="53" spans="4:7" ht="43.5" customHeight="1" x14ac:dyDescent="0.25">
      <c r="D53" s="29"/>
      <c r="E53" s="30"/>
      <c r="F53" s="106"/>
      <c r="G53" s="107"/>
    </row>
    <row r="54" spans="4:7" ht="43.5" customHeight="1" x14ac:dyDescent="0.25">
      <c r="D54" s="29"/>
      <c r="E54" s="30"/>
      <c r="F54" s="106"/>
      <c r="G54" s="107"/>
    </row>
    <row r="55" spans="4:7" ht="94.5" customHeight="1" x14ac:dyDescent="0.25">
      <c r="D55" s="29"/>
      <c r="E55" s="30"/>
      <c r="F55" s="106"/>
      <c r="G55" s="107"/>
    </row>
    <row r="56" spans="4:7" ht="124.5" customHeight="1" thickBot="1" x14ac:dyDescent="0.3">
      <c r="D56" s="31"/>
      <c r="E56" s="32"/>
      <c r="F56" s="108"/>
      <c r="G56" s="109"/>
    </row>
    <row r="57" spans="4:7" ht="33" customHeight="1" thickBot="1" x14ac:dyDescent="0.3"/>
    <row r="58" spans="4:7" ht="50.1" customHeight="1" x14ac:dyDescent="0.5">
      <c r="D58" s="83" t="str">
        <f>F14</f>
        <v xml:space="preserve">VARIABLE 1 </v>
      </c>
      <c r="E58" s="84"/>
      <c r="F58" s="83" t="str">
        <f>G14</f>
        <v>VARIABLE 2</v>
      </c>
      <c r="G58" s="84"/>
    </row>
    <row r="59" spans="4:7" ht="70.5" customHeight="1" x14ac:dyDescent="0.25">
      <c r="D59" s="85" t="str">
        <f>F15</f>
        <v xml:space="preserve">Número de egresos hospitalarios por mejoría y curación </v>
      </c>
      <c r="E59" s="86"/>
      <c r="F59" s="85" t="str">
        <f>G15</f>
        <v>Total de egresos hospitalarios</v>
      </c>
      <c r="G59" s="86"/>
    </row>
    <row r="60" spans="4:7" ht="43.5" customHeight="1" x14ac:dyDescent="0.25">
      <c r="D60" s="29"/>
      <c r="E60" s="30"/>
      <c r="F60" s="29"/>
      <c r="G60" s="30"/>
    </row>
    <row r="61" spans="4:7" ht="43.5" customHeight="1" x14ac:dyDescent="0.25">
      <c r="D61" s="29"/>
      <c r="E61" s="30"/>
      <c r="F61" s="29"/>
      <c r="G61" s="30"/>
    </row>
    <row r="62" spans="4:7" ht="43.5" customHeight="1" x14ac:dyDescent="0.25">
      <c r="D62" s="29"/>
      <c r="E62" s="30"/>
      <c r="F62" s="29"/>
      <c r="G62" s="30"/>
    </row>
    <row r="63" spans="4:7" ht="43.5" customHeight="1" x14ac:dyDescent="0.25">
      <c r="D63" s="29"/>
      <c r="E63" s="30"/>
      <c r="F63" s="29"/>
      <c r="G63" s="30"/>
    </row>
    <row r="64" spans="4:7" ht="43.5" customHeight="1" x14ac:dyDescent="0.25">
      <c r="D64" s="29"/>
      <c r="E64" s="30"/>
      <c r="F64" s="29"/>
      <c r="G64" s="30"/>
    </row>
    <row r="65" spans="4:7" ht="43.5" customHeight="1" x14ac:dyDescent="0.25">
      <c r="D65" s="29"/>
      <c r="E65" s="30"/>
      <c r="F65" s="29"/>
      <c r="G65" s="30"/>
    </row>
    <row r="66" spans="4:7" ht="43.5" customHeight="1" x14ac:dyDescent="0.25">
      <c r="D66" s="29"/>
      <c r="E66" s="30"/>
      <c r="F66" s="29"/>
      <c r="G66" s="30"/>
    </row>
    <row r="67" spans="4:7" ht="43.5" customHeight="1" x14ac:dyDescent="0.25">
      <c r="D67" s="29"/>
      <c r="E67" s="30"/>
      <c r="F67" s="29"/>
      <c r="G67" s="30"/>
    </row>
    <row r="68" spans="4:7" ht="43.5" customHeight="1" x14ac:dyDescent="0.25">
      <c r="D68" s="29"/>
      <c r="E68" s="30"/>
      <c r="F68" s="29"/>
      <c r="G68" s="30"/>
    </row>
    <row r="69" spans="4:7" ht="43.5" customHeight="1" x14ac:dyDescent="0.25">
      <c r="D69" s="29"/>
      <c r="E69" s="30"/>
      <c r="F69" s="29"/>
      <c r="G69" s="30"/>
    </row>
    <row r="70" spans="4:7" ht="43.5" customHeight="1" x14ac:dyDescent="0.25">
      <c r="D70" s="29"/>
      <c r="E70" s="30"/>
      <c r="F70" s="29"/>
      <c r="G70" s="30"/>
    </row>
    <row r="71" spans="4:7" ht="43.5" customHeight="1" thickBot="1" x14ac:dyDescent="0.3">
      <c r="D71" s="31"/>
      <c r="E71" s="32"/>
      <c r="F71" s="31"/>
      <c r="G71" s="32"/>
    </row>
  </sheetData>
  <sheetProtection selectLockedCells="1"/>
  <dataConsolidate/>
  <mergeCells count="24">
    <mergeCell ref="E3:F3"/>
    <mergeCell ref="E4:F4"/>
    <mergeCell ref="E5:F5"/>
    <mergeCell ref="E6:F6"/>
    <mergeCell ref="B8:D8"/>
    <mergeCell ref="D39:E39"/>
    <mergeCell ref="F39:G39"/>
    <mergeCell ref="G13:H13"/>
    <mergeCell ref="B14:B30"/>
    <mergeCell ref="C14:D14"/>
    <mergeCell ref="C15:D15"/>
    <mergeCell ref="C17:C30"/>
    <mergeCell ref="D32:G32"/>
    <mergeCell ref="D33:G33"/>
    <mergeCell ref="B34:G34"/>
    <mergeCell ref="B35:G35"/>
    <mergeCell ref="B36:G36"/>
    <mergeCell ref="B37:G37"/>
    <mergeCell ref="D40:E40"/>
    <mergeCell ref="F40:G56"/>
    <mergeCell ref="D58:E58"/>
    <mergeCell ref="F58:G58"/>
    <mergeCell ref="D59:E59"/>
    <mergeCell ref="F59:G59"/>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CCFFCC"/>
  </sheetPr>
  <dimension ref="B1:H69"/>
  <sheetViews>
    <sheetView zoomScale="40" zoomScaleNormal="40" zoomScaleSheetLayoutView="40" zoomScalePageLayoutView="40" workbookViewId="0">
      <selection activeCell="V40" sqref="V40"/>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9.75" customHeight="1" x14ac:dyDescent="0.25"/>
    <row r="8" spans="2:8" ht="23.25" x14ac:dyDescent="0.35">
      <c r="B8" s="105" t="s">
        <v>46</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3" spans="2:8" ht="21" thickBot="1" x14ac:dyDescent="0.35">
      <c r="D13" s="16"/>
      <c r="E13" s="11"/>
      <c r="G13" s="89"/>
      <c r="H13" s="89"/>
    </row>
    <row r="14" spans="2:8" s="21" customFormat="1" ht="43.5" customHeight="1" x14ac:dyDescent="0.25">
      <c r="B14" s="90">
        <v>3</v>
      </c>
      <c r="C14" s="93" t="s">
        <v>4</v>
      </c>
      <c r="D14" s="94"/>
      <c r="E14" s="17" t="s">
        <v>5</v>
      </c>
      <c r="F14" s="18" t="s">
        <v>6</v>
      </c>
      <c r="G14" s="19" t="s">
        <v>7</v>
      </c>
      <c r="H14" s="20"/>
    </row>
    <row r="15" spans="2:8" ht="140.25" customHeight="1" x14ac:dyDescent="0.25">
      <c r="B15" s="91"/>
      <c r="C15" s="95" t="s">
        <v>8</v>
      </c>
      <c r="D15" s="96"/>
      <c r="E15" s="35" t="s">
        <v>62</v>
      </c>
      <c r="F15" s="35" t="s">
        <v>63</v>
      </c>
      <c r="G15" s="71" t="s">
        <v>64</v>
      </c>
      <c r="H15" s="23"/>
    </row>
    <row r="16" spans="2:8" ht="69.95" customHeight="1" x14ac:dyDescent="0.25">
      <c r="B16" s="91"/>
      <c r="C16" s="40" t="s">
        <v>9</v>
      </c>
      <c r="D16" s="41" t="s">
        <v>10</v>
      </c>
      <c r="E16" s="42">
        <f>IF(G16=0,0,ROUND(F16/G16*100,1))</f>
        <v>87.4</v>
      </c>
      <c r="F16" s="43">
        <v>43389</v>
      </c>
      <c r="G16" s="44">
        <v>49639</v>
      </c>
      <c r="H16" s="23"/>
    </row>
    <row r="17" spans="2:8" ht="60" hidden="1" customHeight="1" x14ac:dyDescent="0.25">
      <c r="B17" s="91"/>
      <c r="C17" s="97" t="s">
        <v>11</v>
      </c>
      <c r="D17" s="45" t="s">
        <v>12</v>
      </c>
      <c r="E17" s="46">
        <f>IF(G17=0,0,ROUND(F17/G17*100,1))</f>
        <v>0</v>
      </c>
      <c r="F17" s="47"/>
      <c r="G17" s="48"/>
      <c r="H17" s="23"/>
    </row>
    <row r="18" spans="2:8" ht="60" hidden="1" customHeight="1" x14ac:dyDescent="0.25">
      <c r="B18" s="91"/>
      <c r="C18" s="98"/>
      <c r="D18" s="45" t="s">
        <v>13</v>
      </c>
      <c r="E18" s="46">
        <f t="shared" ref="E18:E30" si="0">IF(G18=0,0,ROUND(F18/G18*100,1))</f>
        <v>0</v>
      </c>
      <c r="F18" s="47"/>
      <c r="G18" s="48"/>
      <c r="H18" s="23"/>
    </row>
    <row r="19" spans="2:8" ht="60" hidden="1" customHeight="1" x14ac:dyDescent="0.25">
      <c r="B19" s="91"/>
      <c r="C19" s="98"/>
      <c r="D19" s="45" t="s">
        <v>14</v>
      </c>
      <c r="E19" s="46">
        <f t="shared" si="0"/>
        <v>0</v>
      </c>
      <c r="F19" s="47"/>
      <c r="G19" s="48"/>
      <c r="H19" s="23"/>
    </row>
    <row r="20" spans="2:8" ht="60" hidden="1" customHeight="1" x14ac:dyDescent="0.25">
      <c r="B20" s="91"/>
      <c r="C20" s="98"/>
      <c r="D20" s="45" t="s">
        <v>15</v>
      </c>
      <c r="E20" s="46">
        <f t="shared" si="0"/>
        <v>0</v>
      </c>
      <c r="F20" s="47"/>
      <c r="G20" s="48"/>
      <c r="H20" s="23"/>
    </row>
    <row r="21" spans="2:8" ht="60" hidden="1" customHeight="1" x14ac:dyDescent="0.25">
      <c r="B21" s="91"/>
      <c r="C21" s="98"/>
      <c r="D21" s="45" t="s">
        <v>16</v>
      </c>
      <c r="E21" s="46">
        <f t="shared" si="0"/>
        <v>0</v>
      </c>
      <c r="F21" s="47"/>
      <c r="G21" s="48"/>
      <c r="H21" s="23"/>
    </row>
    <row r="22" spans="2:8" ht="60" hidden="1" customHeight="1" x14ac:dyDescent="0.25">
      <c r="B22" s="91"/>
      <c r="C22" s="98"/>
      <c r="D22" s="45" t="s">
        <v>17</v>
      </c>
      <c r="E22" s="46">
        <f t="shared" si="0"/>
        <v>0</v>
      </c>
      <c r="F22" s="47"/>
      <c r="G22" s="48"/>
      <c r="H22" s="23"/>
    </row>
    <row r="23" spans="2:8" ht="60" hidden="1" customHeight="1" x14ac:dyDescent="0.25">
      <c r="B23" s="91"/>
      <c r="C23" s="98"/>
      <c r="D23" s="45" t="s">
        <v>18</v>
      </c>
      <c r="E23" s="46">
        <f t="shared" si="0"/>
        <v>0</v>
      </c>
      <c r="F23" s="47"/>
      <c r="G23" s="48"/>
      <c r="H23" s="23"/>
    </row>
    <row r="24" spans="2:8" ht="56.25" customHeight="1" x14ac:dyDescent="0.25">
      <c r="B24" s="91"/>
      <c r="C24" s="98"/>
      <c r="D24" s="57" t="s">
        <v>10</v>
      </c>
      <c r="E24" s="51">
        <f t="shared" ref="E24:E29" si="1">IF(G24=0,0,ROUND(F24/G24*100,1))</f>
        <v>88.7</v>
      </c>
      <c r="F24" s="52">
        <v>1185</v>
      </c>
      <c r="G24" s="53">
        <v>1336</v>
      </c>
      <c r="H24" s="23"/>
    </row>
    <row r="25" spans="2:8" ht="56.25" customHeight="1" x14ac:dyDescent="0.25">
      <c r="B25" s="91"/>
      <c r="C25" s="98"/>
      <c r="D25" s="63" t="s">
        <v>51</v>
      </c>
      <c r="E25" s="70">
        <f t="shared" si="1"/>
        <v>88.6</v>
      </c>
      <c r="F25" s="59">
        <v>1420</v>
      </c>
      <c r="G25" s="60">
        <v>1602</v>
      </c>
      <c r="H25" s="23"/>
    </row>
    <row r="26" spans="2:8" ht="56.25" customHeight="1" x14ac:dyDescent="0.25">
      <c r="B26" s="91"/>
      <c r="C26" s="98"/>
      <c r="D26" s="62" t="s">
        <v>52</v>
      </c>
      <c r="E26" s="51">
        <f t="shared" si="1"/>
        <v>94.6</v>
      </c>
      <c r="F26" s="52">
        <v>1574</v>
      </c>
      <c r="G26" s="53">
        <v>1664</v>
      </c>
      <c r="H26" s="23"/>
    </row>
    <row r="27" spans="2:8" ht="56.25" customHeight="1" x14ac:dyDescent="0.25">
      <c r="B27" s="91"/>
      <c r="C27" s="98"/>
      <c r="D27" s="62" t="s">
        <v>54</v>
      </c>
      <c r="E27" s="51">
        <f t="shared" si="1"/>
        <v>85.1</v>
      </c>
      <c r="F27" s="52">
        <v>1434</v>
      </c>
      <c r="G27" s="53">
        <v>1685</v>
      </c>
      <c r="H27" s="23"/>
    </row>
    <row r="28" spans="2:8" ht="56.25" customHeight="1" x14ac:dyDescent="0.25">
      <c r="B28" s="91"/>
      <c r="C28" s="98"/>
      <c r="D28" s="62" t="s">
        <v>57</v>
      </c>
      <c r="E28" s="51">
        <f t="shared" si="1"/>
        <v>92.3</v>
      </c>
      <c r="F28" s="52">
        <v>311</v>
      </c>
      <c r="G28" s="53">
        <v>337</v>
      </c>
      <c r="H28" s="23"/>
    </row>
    <row r="29" spans="2:8" ht="56.25" customHeight="1" x14ac:dyDescent="0.25">
      <c r="B29" s="91"/>
      <c r="C29" s="98"/>
      <c r="D29" s="62" t="s">
        <v>58</v>
      </c>
      <c r="E29" s="51">
        <f t="shared" si="1"/>
        <v>88.8</v>
      </c>
      <c r="F29" s="52">
        <v>373</v>
      </c>
      <c r="G29" s="53">
        <v>420</v>
      </c>
      <c r="H29" s="23"/>
    </row>
    <row r="30" spans="2:8" ht="56.25" customHeight="1" thickBot="1" x14ac:dyDescent="0.3">
      <c r="B30" s="92"/>
      <c r="C30" s="99"/>
      <c r="D30" s="64" t="s">
        <v>81</v>
      </c>
      <c r="E30" s="54">
        <f t="shared" si="0"/>
        <v>87.6</v>
      </c>
      <c r="F30" s="55">
        <v>368</v>
      </c>
      <c r="G30" s="56">
        <v>420</v>
      </c>
      <c r="H30" s="23"/>
    </row>
    <row r="31" spans="2:8" ht="30" customHeight="1" x14ac:dyDescent="0.3">
      <c r="F31" s="2"/>
      <c r="G31" s="2"/>
      <c r="H31" s="2"/>
    </row>
    <row r="32" spans="2:8" ht="35.1" customHeight="1" x14ac:dyDescent="0.3">
      <c r="B32" s="27" t="s">
        <v>9</v>
      </c>
      <c r="C32" s="27"/>
      <c r="D32" s="100" t="s">
        <v>19</v>
      </c>
      <c r="E32" s="100"/>
      <c r="F32" s="100"/>
      <c r="G32" s="100"/>
      <c r="H32" s="2"/>
    </row>
    <row r="33" spans="2:8" ht="35.1" customHeight="1" x14ac:dyDescent="0.25">
      <c r="B33" s="27" t="s">
        <v>11</v>
      </c>
      <c r="C33" s="27"/>
      <c r="D33" s="100" t="s">
        <v>20</v>
      </c>
      <c r="E33" s="100"/>
      <c r="F33" s="100"/>
      <c r="G33" s="100"/>
      <c r="H33" s="28"/>
    </row>
    <row r="34" spans="2:8" ht="35.1" customHeight="1" x14ac:dyDescent="0.25">
      <c r="B34" s="100" t="s">
        <v>21</v>
      </c>
      <c r="C34" s="100"/>
      <c r="D34" s="100"/>
      <c r="E34" s="100"/>
      <c r="F34" s="100"/>
      <c r="G34" s="100"/>
    </row>
    <row r="35" spans="2:8" ht="35.1" customHeight="1" x14ac:dyDescent="0.25">
      <c r="B35" s="100" t="s">
        <v>22</v>
      </c>
      <c r="C35" s="100"/>
      <c r="D35" s="100"/>
      <c r="E35" s="100"/>
      <c r="F35" s="100"/>
      <c r="G35" s="100"/>
    </row>
    <row r="36" spans="2:8" ht="35.1" customHeight="1" x14ac:dyDescent="0.25">
      <c r="B36" s="100" t="s">
        <v>23</v>
      </c>
      <c r="C36" s="100"/>
      <c r="D36" s="100"/>
      <c r="E36" s="100"/>
      <c r="F36" s="100"/>
      <c r="G36" s="100"/>
    </row>
    <row r="37" spans="2:8" ht="35.1" customHeight="1" x14ac:dyDescent="0.25">
      <c r="B37" s="100" t="s">
        <v>24</v>
      </c>
      <c r="C37" s="100"/>
      <c r="D37" s="100"/>
      <c r="E37" s="100"/>
      <c r="F37" s="100"/>
      <c r="G37" s="100"/>
    </row>
    <row r="38" spans="2:8" ht="28.5" customHeight="1" thickBot="1" x14ac:dyDescent="0.3"/>
    <row r="39" spans="2:8" ht="75.75" customHeight="1" x14ac:dyDescent="0.25">
      <c r="D39" s="87" t="str">
        <f>E14</f>
        <v>INDICADOR</v>
      </c>
      <c r="E39" s="88"/>
      <c r="F39" s="87" t="s">
        <v>38</v>
      </c>
      <c r="G39" s="88"/>
    </row>
    <row r="40" spans="2:8" ht="105.75" customHeight="1" x14ac:dyDescent="0.25">
      <c r="D40" s="112" t="str">
        <f>E15</f>
        <v>Porcentaje de usuarios con percepción de 
satisfacción de la calidad de la atención médica ambulatoria recibida superior a 80 puntos porcentuales  
FÓRMULA: VARIABLE1 / VARIABLE2 X 100</v>
      </c>
      <c r="E40" s="113"/>
      <c r="F40" s="114" t="s">
        <v>87</v>
      </c>
      <c r="G40" s="115"/>
    </row>
    <row r="41" spans="2:8" ht="42" customHeight="1" x14ac:dyDescent="0.25">
      <c r="D41" s="29"/>
      <c r="E41" s="30"/>
      <c r="F41" s="116"/>
      <c r="G41" s="115"/>
    </row>
    <row r="42" spans="2:8" ht="57" customHeight="1" x14ac:dyDescent="0.25">
      <c r="D42" s="29"/>
      <c r="E42" s="30"/>
      <c r="F42" s="116"/>
      <c r="G42" s="115"/>
    </row>
    <row r="43" spans="2:8" ht="53.25" customHeight="1" x14ac:dyDescent="0.25">
      <c r="D43" s="29"/>
      <c r="E43" s="30"/>
      <c r="F43" s="116"/>
      <c r="G43" s="115"/>
    </row>
    <row r="44" spans="2:8" ht="45.75" customHeight="1" x14ac:dyDescent="0.25">
      <c r="D44" s="29"/>
      <c r="E44" s="30"/>
      <c r="F44" s="116"/>
      <c r="G44" s="115"/>
    </row>
    <row r="45" spans="2:8" ht="45.75" customHeight="1" x14ac:dyDescent="0.25">
      <c r="D45" s="29"/>
      <c r="E45" s="30"/>
      <c r="F45" s="116"/>
      <c r="G45" s="115"/>
    </row>
    <row r="46" spans="2:8" ht="45.75" customHeight="1" x14ac:dyDescent="0.25">
      <c r="D46" s="29"/>
      <c r="E46" s="30"/>
      <c r="F46" s="116"/>
      <c r="G46" s="115"/>
    </row>
    <row r="47" spans="2:8" ht="49.5" customHeight="1" x14ac:dyDescent="0.25">
      <c r="D47" s="29"/>
      <c r="E47" s="30"/>
      <c r="F47" s="116"/>
      <c r="G47" s="115"/>
    </row>
    <row r="48" spans="2:8" ht="45.75" customHeight="1" x14ac:dyDescent="0.25">
      <c r="D48" s="29"/>
      <c r="E48" s="30"/>
      <c r="F48" s="116"/>
      <c r="G48" s="115"/>
    </row>
    <row r="49" spans="4:7" ht="45.75" customHeight="1" x14ac:dyDescent="0.25">
      <c r="D49" s="29"/>
      <c r="E49" s="30"/>
      <c r="F49" s="116"/>
      <c r="G49" s="115"/>
    </row>
    <row r="50" spans="4:7" ht="50.25" customHeight="1" x14ac:dyDescent="0.25">
      <c r="D50" s="29"/>
      <c r="E50" s="30"/>
      <c r="F50" s="116"/>
      <c r="G50" s="115"/>
    </row>
    <row r="51" spans="4:7" ht="48" customHeight="1" x14ac:dyDescent="0.25">
      <c r="D51" s="29"/>
      <c r="E51" s="30"/>
      <c r="F51" s="116"/>
      <c r="G51" s="115"/>
    </row>
    <row r="52" spans="4:7" ht="57" customHeight="1" x14ac:dyDescent="0.25">
      <c r="D52" s="29"/>
      <c r="E52" s="30"/>
      <c r="F52" s="116"/>
      <c r="G52" s="115"/>
    </row>
    <row r="53" spans="4:7" ht="83.25" customHeight="1" x14ac:dyDescent="0.25">
      <c r="D53" s="29"/>
      <c r="E53" s="30"/>
      <c r="F53" s="116"/>
      <c r="G53" s="115"/>
    </row>
    <row r="54" spans="4:7" ht="89.25" customHeight="1" thickBot="1" x14ac:dyDescent="0.3">
      <c r="D54" s="31"/>
      <c r="E54" s="32"/>
      <c r="F54" s="117"/>
      <c r="G54" s="118"/>
    </row>
    <row r="55" spans="4:7" ht="33" customHeight="1" thickBot="1" x14ac:dyDescent="0.3"/>
    <row r="56" spans="4:7" ht="50.1" customHeight="1" x14ac:dyDescent="0.5">
      <c r="D56" s="83" t="str">
        <f>F14</f>
        <v xml:space="preserve">VARIABLE 1 </v>
      </c>
      <c r="E56" s="84"/>
      <c r="F56" s="83" t="str">
        <f>G14</f>
        <v>VARIABLE 2</v>
      </c>
      <c r="G56" s="84"/>
    </row>
    <row r="57" spans="4:7" ht="96.75" customHeight="1" x14ac:dyDescent="0.25">
      <c r="D57" s="85" t="str">
        <f>F15</f>
        <v>Número de usuarios en atención ambulatoria que manifestaron una calificación de percepción de satisfacción de la calidad de la atención recibida superior a 80 puntos porcentuales</v>
      </c>
      <c r="E57" s="86"/>
      <c r="F57" s="85" t="str">
        <f>G15</f>
        <v xml:space="preserve">Total de usuarios en atención ambulatoria encuestados </v>
      </c>
      <c r="G57" s="86"/>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x14ac:dyDescent="0.25">
      <c r="D68" s="29"/>
      <c r="E68" s="30"/>
      <c r="F68" s="29"/>
      <c r="G68" s="30"/>
    </row>
    <row r="69" spans="4:7" ht="50.1" customHeight="1" thickBot="1" x14ac:dyDescent="0.3">
      <c r="D69" s="31"/>
      <c r="E69" s="32"/>
      <c r="F69" s="31"/>
      <c r="G69" s="32"/>
    </row>
  </sheetData>
  <sheetProtection selectLockedCells="1"/>
  <dataConsolidate/>
  <mergeCells count="24">
    <mergeCell ref="E3:F3"/>
    <mergeCell ref="E4:F4"/>
    <mergeCell ref="E5:F5"/>
    <mergeCell ref="E6:F6"/>
    <mergeCell ref="B8:D8"/>
    <mergeCell ref="D39:E39"/>
    <mergeCell ref="F39:G39"/>
    <mergeCell ref="G13:H13"/>
    <mergeCell ref="B14:B30"/>
    <mergeCell ref="C14:D14"/>
    <mergeCell ref="C15:D15"/>
    <mergeCell ref="C17:C30"/>
    <mergeCell ref="D32:G32"/>
    <mergeCell ref="D33:G33"/>
    <mergeCell ref="B34:G34"/>
    <mergeCell ref="B35:G35"/>
    <mergeCell ref="B36:G36"/>
    <mergeCell ref="B37:G37"/>
    <mergeCell ref="D40:E40"/>
    <mergeCell ref="F40:G54"/>
    <mergeCell ref="D56:E56"/>
    <mergeCell ref="F56:G56"/>
    <mergeCell ref="D57:E57"/>
    <mergeCell ref="F57:G57"/>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CCFFCC"/>
  </sheetPr>
  <dimension ref="B1:H68"/>
  <sheetViews>
    <sheetView topLeftCell="D1" zoomScale="40" zoomScaleNormal="40" zoomScaleSheetLayoutView="40" zoomScalePageLayoutView="40" workbookViewId="0">
      <selection activeCell="P39" sqref="P39"/>
    </sheetView>
  </sheetViews>
  <sheetFormatPr baseColWidth="10" defaultRowHeight="15" x14ac:dyDescent="0.25"/>
  <cols>
    <col min="1" max="1" width="4.140625" style="3" customWidth="1"/>
    <col min="2" max="2" width="13.85546875" style="3" customWidth="1"/>
    <col min="3" max="3" width="8.42578125" style="3" customWidth="1"/>
    <col min="4"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57" customHeight="1" x14ac:dyDescent="0.35">
      <c r="B4" s="4"/>
      <c r="C4" s="4"/>
      <c r="D4" s="4"/>
      <c r="E4" s="103" t="s">
        <v>25</v>
      </c>
      <c r="F4" s="103"/>
    </row>
    <row r="5" spans="2:8" ht="18.75" customHeight="1" x14ac:dyDescent="0.4">
      <c r="E5" s="111"/>
      <c r="F5" s="111"/>
      <c r="G5" s="8"/>
      <c r="H5" s="8"/>
    </row>
    <row r="6" spans="2:8" ht="29.25" customHeight="1" x14ac:dyDescent="0.35">
      <c r="D6" s="9"/>
      <c r="E6" s="110" t="s">
        <v>3</v>
      </c>
      <c r="F6" s="110"/>
      <c r="G6" s="9"/>
      <c r="H6" s="9"/>
    </row>
    <row r="7" spans="2:8" ht="22.5" customHeight="1" x14ac:dyDescent="0.25"/>
    <row r="8" spans="2:8" ht="33" customHeight="1" x14ac:dyDescent="0.35">
      <c r="B8" s="105" t="s">
        <v>46</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2" spans="2:8" ht="21" thickBot="1" x14ac:dyDescent="0.35">
      <c r="D12" s="16"/>
      <c r="E12" s="11"/>
      <c r="G12" s="89"/>
      <c r="H12" s="89"/>
    </row>
    <row r="13" spans="2:8" s="21" customFormat="1" ht="43.5" customHeight="1" x14ac:dyDescent="0.25">
      <c r="B13" s="90">
        <v>4</v>
      </c>
      <c r="C13" s="93" t="s">
        <v>4</v>
      </c>
      <c r="D13" s="94"/>
      <c r="E13" s="17" t="s">
        <v>5</v>
      </c>
      <c r="F13" s="18" t="s">
        <v>6</v>
      </c>
      <c r="G13" s="19" t="s">
        <v>7</v>
      </c>
      <c r="H13" s="20"/>
    </row>
    <row r="14" spans="2:8" ht="119.25" customHeight="1" x14ac:dyDescent="0.25">
      <c r="B14" s="91"/>
      <c r="C14" s="95" t="s">
        <v>8</v>
      </c>
      <c r="D14" s="96"/>
      <c r="E14" s="33" t="s">
        <v>28</v>
      </c>
      <c r="F14" s="35" t="s">
        <v>29</v>
      </c>
      <c r="G14" s="71" t="s">
        <v>65</v>
      </c>
      <c r="H14" s="23"/>
    </row>
    <row r="15" spans="2:8" ht="69.95" customHeight="1" x14ac:dyDescent="0.25">
      <c r="B15" s="91"/>
      <c r="C15" s="40" t="s">
        <v>9</v>
      </c>
      <c r="D15" s="41" t="s">
        <v>10</v>
      </c>
      <c r="E15" s="42">
        <f>IF(G15=0,0,ROUND(F15/G15*100,1))</f>
        <v>83.1</v>
      </c>
      <c r="F15" s="43">
        <v>1218268</v>
      </c>
      <c r="G15" s="44">
        <v>1466618</v>
      </c>
      <c r="H15" s="23"/>
    </row>
    <row r="16" spans="2:8" ht="69.95" hidden="1" customHeight="1" x14ac:dyDescent="0.25">
      <c r="B16" s="91"/>
      <c r="C16" s="97" t="s">
        <v>11</v>
      </c>
      <c r="D16" s="45" t="s">
        <v>12</v>
      </c>
      <c r="E16" s="46">
        <f>IF(G16=0,0,ROUND(F16/G16*100,1))</f>
        <v>0</v>
      </c>
      <c r="F16" s="47"/>
      <c r="G16" s="48"/>
      <c r="H16" s="23"/>
    </row>
    <row r="17" spans="2:8" ht="69.95" hidden="1" customHeight="1" x14ac:dyDescent="0.25">
      <c r="B17" s="91"/>
      <c r="C17" s="98"/>
      <c r="D17" s="45" t="s">
        <v>13</v>
      </c>
      <c r="E17" s="46">
        <f t="shared" ref="E17:E29" si="0">IF(G17=0,0,ROUND(F17/G17*100,1))</f>
        <v>0</v>
      </c>
      <c r="F17" s="47"/>
      <c r="G17" s="48"/>
      <c r="H17" s="23"/>
    </row>
    <row r="18" spans="2:8" ht="69.95" hidden="1" customHeight="1" x14ac:dyDescent="0.25">
      <c r="B18" s="91"/>
      <c r="C18" s="98"/>
      <c r="D18" s="45" t="s">
        <v>14</v>
      </c>
      <c r="E18" s="46">
        <f t="shared" si="0"/>
        <v>0</v>
      </c>
      <c r="F18" s="47"/>
      <c r="G18" s="48"/>
      <c r="H18" s="23"/>
    </row>
    <row r="19" spans="2:8" ht="69.95" hidden="1" customHeight="1" x14ac:dyDescent="0.25">
      <c r="B19" s="91"/>
      <c r="C19" s="98"/>
      <c r="D19" s="45" t="s">
        <v>15</v>
      </c>
      <c r="E19" s="46">
        <f t="shared" si="0"/>
        <v>0</v>
      </c>
      <c r="F19" s="47"/>
      <c r="G19" s="48"/>
      <c r="H19" s="23"/>
    </row>
    <row r="20" spans="2:8" ht="69.95" hidden="1" customHeight="1" x14ac:dyDescent="0.25">
      <c r="B20" s="91"/>
      <c r="C20" s="98"/>
      <c r="D20" s="45" t="s">
        <v>16</v>
      </c>
      <c r="E20" s="46">
        <f t="shared" si="0"/>
        <v>0</v>
      </c>
      <c r="F20" s="47"/>
      <c r="G20" s="48"/>
      <c r="H20" s="23"/>
    </row>
    <row r="21" spans="2:8" ht="69.95" hidden="1" customHeight="1" x14ac:dyDescent="0.25">
      <c r="B21" s="91"/>
      <c r="C21" s="98"/>
      <c r="D21" s="45" t="s">
        <v>17</v>
      </c>
      <c r="E21" s="46">
        <f t="shared" si="0"/>
        <v>0</v>
      </c>
      <c r="F21" s="47"/>
      <c r="G21" s="48"/>
      <c r="H21" s="23"/>
    </row>
    <row r="22" spans="2:8" ht="69.95" hidden="1" customHeight="1" x14ac:dyDescent="0.25">
      <c r="B22" s="91"/>
      <c r="C22" s="98"/>
      <c r="D22" s="45" t="s">
        <v>18</v>
      </c>
      <c r="E22" s="46">
        <f t="shared" si="0"/>
        <v>0</v>
      </c>
      <c r="F22" s="47"/>
      <c r="G22" s="48"/>
      <c r="H22" s="23"/>
    </row>
    <row r="23" spans="2:8" ht="63.75" customHeight="1" x14ac:dyDescent="0.25">
      <c r="B23" s="91"/>
      <c r="C23" s="98"/>
      <c r="D23" s="57" t="s">
        <v>10</v>
      </c>
      <c r="E23" s="51">
        <f t="shared" ref="E23:E28" si="1">IF(G23=0,0,ROUND(F23/G23*100,1))</f>
        <v>82.6</v>
      </c>
      <c r="F23" s="52">
        <v>11913</v>
      </c>
      <c r="G23" s="53">
        <v>14417</v>
      </c>
      <c r="H23" s="23"/>
    </row>
    <row r="24" spans="2:8" ht="63.75" customHeight="1" x14ac:dyDescent="0.25">
      <c r="B24" s="91"/>
      <c r="C24" s="98"/>
      <c r="D24" s="62" t="s">
        <v>51</v>
      </c>
      <c r="E24" s="51">
        <f t="shared" si="1"/>
        <v>79.8</v>
      </c>
      <c r="F24" s="52">
        <v>12454</v>
      </c>
      <c r="G24" s="53">
        <v>15601</v>
      </c>
      <c r="H24" s="23"/>
    </row>
    <row r="25" spans="2:8" ht="63.75" customHeight="1" x14ac:dyDescent="0.25">
      <c r="B25" s="91"/>
      <c r="C25" s="98"/>
      <c r="D25" s="62" t="s">
        <v>52</v>
      </c>
      <c r="E25" s="51">
        <f t="shared" si="1"/>
        <v>77</v>
      </c>
      <c r="F25" s="52">
        <v>10856</v>
      </c>
      <c r="G25" s="53">
        <v>14100</v>
      </c>
      <c r="H25" s="58"/>
    </row>
    <row r="26" spans="2:8" ht="63.75" customHeight="1" x14ac:dyDescent="0.25">
      <c r="B26" s="91"/>
      <c r="C26" s="98"/>
      <c r="D26" s="62" t="s">
        <v>54</v>
      </c>
      <c r="E26" s="51">
        <f t="shared" si="1"/>
        <v>84.4</v>
      </c>
      <c r="F26" s="52">
        <v>13014</v>
      </c>
      <c r="G26" s="53">
        <v>15411</v>
      </c>
      <c r="H26" s="23"/>
    </row>
    <row r="27" spans="2:8" ht="63.75" customHeight="1" x14ac:dyDescent="0.25">
      <c r="B27" s="91"/>
      <c r="C27" s="98"/>
      <c r="D27" s="62" t="s">
        <v>57</v>
      </c>
      <c r="E27" s="51">
        <f t="shared" si="1"/>
        <v>81</v>
      </c>
      <c r="F27" s="52">
        <v>3234</v>
      </c>
      <c r="G27" s="53">
        <v>3994</v>
      </c>
      <c r="H27" s="23"/>
    </row>
    <row r="28" spans="2:8" ht="63.75" customHeight="1" x14ac:dyDescent="0.25">
      <c r="B28" s="91"/>
      <c r="C28" s="98"/>
      <c r="D28" s="62" t="s">
        <v>58</v>
      </c>
      <c r="E28" s="51">
        <f t="shared" si="1"/>
        <v>77.7</v>
      </c>
      <c r="F28" s="52">
        <v>5199</v>
      </c>
      <c r="G28" s="53">
        <v>6693</v>
      </c>
      <c r="H28" s="23"/>
    </row>
    <row r="29" spans="2:8" ht="63.75" customHeight="1" thickBot="1" x14ac:dyDescent="0.3">
      <c r="B29" s="92"/>
      <c r="C29" s="99"/>
      <c r="D29" s="64" t="s">
        <v>81</v>
      </c>
      <c r="E29" s="54">
        <f t="shared" si="0"/>
        <v>81.900000000000006</v>
      </c>
      <c r="F29" s="55">
        <v>8888</v>
      </c>
      <c r="G29" s="56">
        <v>10849</v>
      </c>
      <c r="H29" s="23"/>
    </row>
    <row r="30" spans="2:8" ht="30"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27" customHeight="1" thickBot="1" x14ac:dyDescent="0.3"/>
    <row r="38" spans="2:7" ht="75.75" customHeight="1" x14ac:dyDescent="0.25">
      <c r="D38" s="87" t="str">
        <f>E13</f>
        <v>INDICADOR</v>
      </c>
      <c r="E38" s="88"/>
      <c r="F38" s="87" t="s">
        <v>38</v>
      </c>
      <c r="G38" s="88"/>
    </row>
    <row r="39" spans="2:7" ht="68.25" customHeight="1" x14ac:dyDescent="0.25">
      <c r="D39" s="112" t="str">
        <f>E14</f>
        <v>Porcentaje de sesiones de rehabilitación especializadas realizadas respecto al total realizado
FÓRMULA: VARIABLE1 / VARIABLE2 X 100</v>
      </c>
      <c r="E39" s="113"/>
      <c r="F39" s="114" t="s">
        <v>88</v>
      </c>
      <c r="G39" s="119"/>
    </row>
    <row r="40" spans="2:7" ht="60.75" customHeight="1" x14ac:dyDescent="0.25">
      <c r="D40" s="29"/>
      <c r="E40" s="30"/>
      <c r="F40" s="114"/>
      <c r="G40" s="119"/>
    </row>
    <row r="41" spans="2:7" ht="60.75" customHeight="1" x14ac:dyDescent="0.25">
      <c r="D41" s="29"/>
      <c r="E41" s="30"/>
      <c r="F41" s="114"/>
      <c r="G41" s="119"/>
    </row>
    <row r="42" spans="2:7" ht="60.75" customHeight="1" x14ac:dyDescent="0.25">
      <c r="D42" s="29"/>
      <c r="E42" s="30"/>
      <c r="F42" s="114"/>
      <c r="G42" s="119"/>
    </row>
    <row r="43" spans="2:7" ht="60.75" customHeight="1" x14ac:dyDescent="0.25">
      <c r="D43" s="29"/>
      <c r="E43" s="30"/>
      <c r="F43" s="114"/>
      <c r="G43" s="119"/>
    </row>
    <row r="44" spans="2:7" ht="60.75" customHeight="1" x14ac:dyDescent="0.25">
      <c r="D44" s="29"/>
      <c r="E44" s="30"/>
      <c r="F44" s="114"/>
      <c r="G44" s="119"/>
    </row>
    <row r="45" spans="2:7" ht="60.75" customHeight="1" x14ac:dyDescent="0.25">
      <c r="D45" s="29"/>
      <c r="E45" s="30"/>
      <c r="F45" s="114"/>
      <c r="G45" s="119"/>
    </row>
    <row r="46" spans="2:7" ht="60.75" customHeight="1" x14ac:dyDescent="0.25">
      <c r="D46" s="29"/>
      <c r="E46" s="30"/>
      <c r="F46" s="114"/>
      <c r="G46" s="119"/>
    </row>
    <row r="47" spans="2:7" ht="60.75" customHeight="1" x14ac:dyDescent="0.25">
      <c r="D47" s="29"/>
      <c r="E47" s="30"/>
      <c r="F47" s="114"/>
      <c r="G47" s="119"/>
    </row>
    <row r="48" spans="2:7" ht="60.75" customHeight="1" x14ac:dyDescent="0.25">
      <c r="D48" s="29"/>
      <c r="E48" s="30"/>
      <c r="F48" s="114"/>
      <c r="G48" s="119"/>
    </row>
    <row r="49" spans="4:7" ht="60.75" customHeight="1" x14ac:dyDescent="0.25">
      <c r="D49" s="29"/>
      <c r="E49" s="30"/>
      <c r="F49" s="114"/>
      <c r="G49" s="119"/>
    </row>
    <row r="50" spans="4:7" ht="60.75" customHeight="1" x14ac:dyDescent="0.25">
      <c r="D50" s="29"/>
      <c r="E50" s="30"/>
      <c r="F50" s="114"/>
      <c r="G50" s="119"/>
    </row>
    <row r="51" spans="4:7" ht="60.75" customHeight="1" x14ac:dyDescent="0.25">
      <c r="D51" s="29"/>
      <c r="E51" s="30"/>
      <c r="F51" s="114"/>
      <c r="G51" s="119"/>
    </row>
    <row r="52" spans="4:7" ht="64.5" customHeight="1" x14ac:dyDescent="0.25">
      <c r="D52" s="29"/>
      <c r="E52" s="30"/>
      <c r="F52" s="114"/>
      <c r="G52" s="119"/>
    </row>
    <row r="53" spans="4:7" ht="87" customHeight="1" thickBot="1" x14ac:dyDescent="0.3">
      <c r="D53" s="31"/>
      <c r="E53" s="32"/>
      <c r="F53" s="120"/>
      <c r="G53" s="121"/>
    </row>
    <row r="54" spans="4:7" ht="33" customHeight="1" thickBot="1" x14ac:dyDescent="0.3"/>
    <row r="55" spans="4:7" ht="50.1" customHeight="1" x14ac:dyDescent="0.5">
      <c r="D55" s="83" t="str">
        <f>F13</f>
        <v xml:space="preserve">VARIABLE 1 </v>
      </c>
      <c r="E55" s="84"/>
      <c r="F55" s="83" t="str">
        <f>G13</f>
        <v>VARIABLE 2</v>
      </c>
      <c r="G55" s="84"/>
    </row>
    <row r="56" spans="4:7" ht="70.5" customHeight="1" x14ac:dyDescent="0.25">
      <c r="D56" s="85" t="str">
        <f>F14</f>
        <v>Número de sesiones de rehabilitación especializadas realizadas</v>
      </c>
      <c r="E56" s="86"/>
      <c r="F56" s="85" t="str">
        <f>G14</f>
        <v xml:space="preserve">Total de sesiones de rehabilitación realizadas </v>
      </c>
      <c r="G56" s="86"/>
    </row>
    <row r="57" spans="4:7" ht="50.1" customHeight="1" x14ac:dyDescent="0.25">
      <c r="D57" s="29"/>
      <c r="E57" s="30"/>
      <c r="F57" s="29"/>
      <c r="G57" s="30"/>
    </row>
    <row r="58" spans="4:7" ht="45.75" customHeight="1" x14ac:dyDescent="0.25">
      <c r="D58" s="29"/>
      <c r="E58" s="30"/>
      <c r="F58" s="29"/>
      <c r="G58" s="30"/>
    </row>
    <row r="59" spans="4:7" ht="45.75" customHeight="1" x14ac:dyDescent="0.25">
      <c r="D59" s="29"/>
      <c r="E59" s="30"/>
      <c r="F59" s="29"/>
      <c r="G59" s="30"/>
    </row>
    <row r="60" spans="4:7" ht="45.75" customHeight="1" x14ac:dyDescent="0.25">
      <c r="D60" s="29"/>
      <c r="E60" s="30"/>
      <c r="F60" s="29"/>
      <c r="G60" s="30"/>
    </row>
    <row r="61" spans="4:7" ht="45.75" customHeight="1" x14ac:dyDescent="0.25">
      <c r="D61" s="29"/>
      <c r="E61" s="30"/>
      <c r="F61" s="29"/>
      <c r="G61" s="30"/>
    </row>
    <row r="62" spans="4:7" ht="45.75" customHeight="1" x14ac:dyDescent="0.25">
      <c r="D62" s="29"/>
      <c r="E62" s="30"/>
      <c r="F62" s="29"/>
      <c r="G62" s="30"/>
    </row>
    <row r="63" spans="4:7" ht="45.75" customHeight="1" x14ac:dyDescent="0.25">
      <c r="D63" s="29"/>
      <c r="E63" s="30"/>
      <c r="F63" s="29"/>
      <c r="G63" s="30"/>
    </row>
    <row r="64" spans="4:7" ht="45.75" customHeight="1" x14ac:dyDescent="0.25">
      <c r="D64" s="29"/>
      <c r="E64" s="30"/>
      <c r="F64" s="29"/>
      <c r="G64" s="30"/>
    </row>
    <row r="65" spans="4:7" ht="45.75" customHeight="1" x14ac:dyDescent="0.25">
      <c r="D65" s="29"/>
      <c r="E65" s="30"/>
      <c r="F65" s="29"/>
      <c r="G65" s="30"/>
    </row>
    <row r="66" spans="4:7" ht="45.75" customHeight="1" x14ac:dyDescent="0.25">
      <c r="D66" s="29"/>
      <c r="E66" s="30"/>
      <c r="F66" s="29"/>
      <c r="G66" s="30"/>
    </row>
    <row r="67" spans="4:7" ht="45.75" customHeight="1" x14ac:dyDescent="0.25">
      <c r="D67" s="29"/>
      <c r="E67" s="30"/>
      <c r="F67" s="29"/>
      <c r="G67" s="30"/>
    </row>
    <row r="68" spans="4:7" ht="45.75" customHeight="1" thickBot="1" x14ac:dyDescent="0.3">
      <c r="D68" s="31"/>
      <c r="E68" s="32"/>
      <c r="F68" s="31"/>
      <c r="G68"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3"/>
    <mergeCell ref="D55:E55"/>
    <mergeCell ref="F55:G55"/>
    <mergeCell ref="D56:E56"/>
    <mergeCell ref="F56:G5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CCFFCC"/>
  </sheetPr>
  <dimension ref="B1:H66"/>
  <sheetViews>
    <sheetView zoomScale="40" zoomScaleNormal="40" zoomScaleSheetLayoutView="40" zoomScalePageLayoutView="40" workbookViewId="0">
      <selection activeCell="G29" sqref="G29"/>
    </sheetView>
  </sheetViews>
  <sheetFormatPr baseColWidth="10" defaultRowHeight="15" x14ac:dyDescent="0.25"/>
  <cols>
    <col min="1" max="1" width="4.140625" style="3" customWidth="1"/>
    <col min="2" max="2" width="13.85546875" style="3" customWidth="1"/>
    <col min="3" max="3" width="8.42578125" style="3" customWidth="1"/>
    <col min="4" max="5" width="84.28515625" style="3" customWidth="1"/>
    <col min="6"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49.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6"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2" spans="2:8" ht="21" thickBot="1" x14ac:dyDescent="0.35">
      <c r="D12" s="16"/>
      <c r="E12" s="11"/>
      <c r="G12" s="89"/>
      <c r="H12" s="89"/>
    </row>
    <row r="13" spans="2:8" s="21" customFormat="1" ht="57" customHeight="1" x14ac:dyDescent="0.25">
      <c r="B13" s="90">
        <v>5</v>
      </c>
      <c r="C13" s="122" t="s">
        <v>4</v>
      </c>
      <c r="D13" s="123"/>
      <c r="E13" s="17" t="s">
        <v>5</v>
      </c>
      <c r="F13" s="18" t="s">
        <v>6</v>
      </c>
      <c r="G13" s="19" t="s">
        <v>7</v>
      </c>
      <c r="H13" s="20"/>
    </row>
    <row r="14" spans="2:8" ht="114" customHeight="1" x14ac:dyDescent="0.25">
      <c r="B14" s="91"/>
      <c r="C14" s="95" t="s">
        <v>8</v>
      </c>
      <c r="D14" s="96"/>
      <c r="E14" s="33" t="s">
        <v>66</v>
      </c>
      <c r="F14" s="35" t="s">
        <v>30</v>
      </c>
      <c r="G14" s="72" t="s">
        <v>67</v>
      </c>
      <c r="H14" s="23"/>
    </row>
    <row r="15" spans="2:8" ht="69.95" customHeight="1" x14ac:dyDescent="0.25">
      <c r="B15" s="91"/>
      <c r="C15" s="40" t="s">
        <v>9</v>
      </c>
      <c r="D15" s="41" t="s">
        <v>10</v>
      </c>
      <c r="E15" s="42">
        <f>IF(G15=0,0,ROUND(F15/G15*100,1))</f>
        <v>37.9</v>
      </c>
      <c r="F15" s="43">
        <v>623540</v>
      </c>
      <c r="G15" s="44">
        <v>1646227</v>
      </c>
      <c r="H15" s="23"/>
    </row>
    <row r="16" spans="2:8" ht="69.95" hidden="1" customHeight="1" x14ac:dyDescent="0.25">
      <c r="B16" s="91"/>
      <c r="C16" s="97" t="s">
        <v>11</v>
      </c>
      <c r="D16" s="45" t="s">
        <v>12</v>
      </c>
      <c r="E16" s="46">
        <f>IF(G16=0,0,ROUND(F16/G16*100,1))</f>
        <v>0</v>
      </c>
      <c r="F16" s="47"/>
      <c r="G16" s="48"/>
      <c r="H16" s="23"/>
    </row>
    <row r="17" spans="2:8" ht="69.95" hidden="1" customHeight="1" x14ac:dyDescent="0.25">
      <c r="B17" s="91"/>
      <c r="C17" s="98"/>
      <c r="D17" s="45" t="s">
        <v>13</v>
      </c>
      <c r="E17" s="46">
        <f t="shared" ref="E17:E29" si="0">IF(G17=0,0,ROUND(F17/G17*100,1))</f>
        <v>0</v>
      </c>
      <c r="F17" s="47"/>
      <c r="G17" s="48"/>
      <c r="H17" s="23"/>
    </row>
    <row r="18" spans="2:8" ht="69.95" hidden="1" customHeight="1" x14ac:dyDescent="0.25">
      <c r="B18" s="91"/>
      <c r="C18" s="98"/>
      <c r="D18" s="45" t="s">
        <v>14</v>
      </c>
      <c r="E18" s="46">
        <f t="shared" si="0"/>
        <v>0</v>
      </c>
      <c r="F18" s="47"/>
      <c r="G18" s="48"/>
      <c r="H18" s="23"/>
    </row>
    <row r="19" spans="2:8" ht="69.95" hidden="1" customHeight="1" x14ac:dyDescent="0.25">
      <c r="B19" s="91"/>
      <c r="C19" s="98"/>
      <c r="D19" s="45" t="s">
        <v>15</v>
      </c>
      <c r="E19" s="46">
        <f t="shared" si="0"/>
        <v>0</v>
      </c>
      <c r="F19" s="47"/>
      <c r="G19" s="48"/>
      <c r="H19" s="23"/>
    </row>
    <row r="20" spans="2:8" ht="69.95" hidden="1" customHeight="1" x14ac:dyDescent="0.25">
      <c r="B20" s="91"/>
      <c r="C20" s="98"/>
      <c r="D20" s="45" t="s">
        <v>16</v>
      </c>
      <c r="E20" s="46">
        <f t="shared" si="0"/>
        <v>0</v>
      </c>
      <c r="F20" s="47"/>
      <c r="G20" s="48"/>
      <c r="H20" s="23"/>
    </row>
    <row r="21" spans="2:8" ht="69.95" hidden="1" customHeight="1" x14ac:dyDescent="0.25">
      <c r="B21" s="91"/>
      <c r="C21" s="98"/>
      <c r="D21" s="45" t="s">
        <v>17</v>
      </c>
      <c r="E21" s="46">
        <f t="shared" si="0"/>
        <v>0</v>
      </c>
      <c r="F21" s="47"/>
      <c r="G21" s="48"/>
      <c r="H21" s="23"/>
    </row>
    <row r="22" spans="2:8" ht="69.95" hidden="1" customHeight="1" x14ac:dyDescent="0.25">
      <c r="B22" s="91"/>
      <c r="C22" s="98"/>
      <c r="D22" s="45" t="s">
        <v>18</v>
      </c>
      <c r="E22" s="46">
        <f t="shared" si="0"/>
        <v>0</v>
      </c>
      <c r="F22" s="47"/>
      <c r="G22" s="48"/>
      <c r="H22" s="23"/>
    </row>
    <row r="23" spans="2:8" ht="62.25" customHeight="1" x14ac:dyDescent="0.25">
      <c r="B23" s="91"/>
      <c r="C23" s="98"/>
      <c r="D23" s="57" t="s">
        <v>10</v>
      </c>
      <c r="E23" s="51">
        <f t="shared" ref="E23:E28" si="1">IF(G23=0,0,ROUND(F23/G23*100,1))</f>
        <v>18.5</v>
      </c>
      <c r="F23" s="52">
        <v>10705</v>
      </c>
      <c r="G23" s="53">
        <v>57858</v>
      </c>
      <c r="H23" s="23"/>
    </row>
    <row r="24" spans="2:8" ht="62.25" customHeight="1" x14ac:dyDescent="0.25">
      <c r="B24" s="91"/>
      <c r="C24" s="98"/>
      <c r="D24" s="62" t="s">
        <v>51</v>
      </c>
      <c r="E24" s="51">
        <f t="shared" si="1"/>
        <v>20.100000000000001</v>
      </c>
      <c r="F24" s="52">
        <v>11262</v>
      </c>
      <c r="G24" s="53">
        <v>55964</v>
      </c>
      <c r="H24" s="23"/>
    </row>
    <row r="25" spans="2:8" ht="62.25" customHeight="1" x14ac:dyDescent="0.25">
      <c r="B25" s="91"/>
      <c r="C25" s="98"/>
      <c r="D25" s="62" t="s">
        <v>52</v>
      </c>
      <c r="E25" s="51">
        <f t="shared" si="1"/>
        <v>21.2</v>
      </c>
      <c r="F25" s="52">
        <v>12093</v>
      </c>
      <c r="G25" s="53">
        <v>56943</v>
      </c>
      <c r="H25" s="23"/>
    </row>
    <row r="26" spans="2:8" ht="62.25" customHeight="1" x14ac:dyDescent="0.25">
      <c r="B26" s="91"/>
      <c r="C26" s="98"/>
      <c r="D26" s="62" t="s">
        <v>54</v>
      </c>
      <c r="E26" s="51">
        <f t="shared" si="1"/>
        <v>20.5</v>
      </c>
      <c r="F26" s="52">
        <v>11414</v>
      </c>
      <c r="G26" s="53">
        <v>55597</v>
      </c>
      <c r="H26" s="23"/>
    </row>
    <row r="27" spans="2:8" ht="62.25" customHeight="1" x14ac:dyDescent="0.25">
      <c r="B27" s="91"/>
      <c r="C27" s="98"/>
      <c r="D27" s="63" t="s">
        <v>57</v>
      </c>
      <c r="E27" s="51">
        <f t="shared" si="1"/>
        <v>17.100000000000001</v>
      </c>
      <c r="F27" s="59">
        <v>2398</v>
      </c>
      <c r="G27" s="60">
        <v>14045</v>
      </c>
      <c r="H27" s="23"/>
    </row>
    <row r="28" spans="2:8" ht="62.25" customHeight="1" x14ac:dyDescent="0.25">
      <c r="B28" s="91"/>
      <c r="C28" s="98"/>
      <c r="D28" s="62" t="s">
        <v>58</v>
      </c>
      <c r="E28" s="51">
        <f t="shared" si="1"/>
        <v>18.7</v>
      </c>
      <c r="F28" s="52">
        <v>3483</v>
      </c>
      <c r="G28" s="53">
        <v>18659</v>
      </c>
      <c r="H28" s="23"/>
    </row>
    <row r="29" spans="2:8" ht="62.25" customHeight="1" thickBot="1" x14ac:dyDescent="0.3">
      <c r="B29" s="92"/>
      <c r="C29" s="99"/>
      <c r="D29" s="64" t="s">
        <v>81</v>
      </c>
      <c r="E29" s="54">
        <f t="shared" si="0"/>
        <v>21.4</v>
      </c>
      <c r="F29" s="55">
        <v>8605</v>
      </c>
      <c r="G29" s="56">
        <v>40263</v>
      </c>
      <c r="H29" s="23"/>
    </row>
    <row r="30" spans="2:8" ht="26.25"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22.5" customHeight="1" thickBot="1" x14ac:dyDescent="0.3"/>
    <row r="38" spans="2:7" ht="75.75" customHeight="1" x14ac:dyDescent="0.25">
      <c r="D38" s="87" t="str">
        <f>E13</f>
        <v>INDICADOR</v>
      </c>
      <c r="E38" s="88"/>
      <c r="F38" s="87" t="s">
        <v>38</v>
      </c>
      <c r="G38" s="88"/>
    </row>
    <row r="39" spans="2:7" ht="85.5" customHeight="1" x14ac:dyDescent="0.25">
      <c r="D39" s="77" t="str">
        <f>E14</f>
        <v>Porcentaje de procedimientos diagnósticos de alta especialidad realizados
FÓRMULA: VARIABLE1 / VARIABLE2 X 100</v>
      </c>
      <c r="E39" s="78"/>
      <c r="F39" s="114" t="s">
        <v>82</v>
      </c>
      <c r="G39" s="119"/>
    </row>
    <row r="40" spans="2:7" ht="32.25" customHeight="1" x14ac:dyDescent="0.25">
      <c r="D40" s="29"/>
      <c r="E40" s="30"/>
      <c r="F40" s="114"/>
      <c r="G40" s="119"/>
    </row>
    <row r="41" spans="2:7" ht="60.75" customHeight="1" x14ac:dyDescent="0.25">
      <c r="D41" s="29"/>
      <c r="E41" s="30"/>
      <c r="F41" s="114"/>
      <c r="G41" s="119"/>
    </row>
    <row r="42" spans="2:7" ht="60.75" customHeight="1" x14ac:dyDescent="0.25">
      <c r="D42" s="29"/>
      <c r="E42" s="30"/>
      <c r="F42" s="114"/>
      <c r="G42" s="119"/>
    </row>
    <row r="43" spans="2:7" ht="60.75" customHeight="1" x14ac:dyDescent="0.25">
      <c r="D43" s="29"/>
      <c r="E43" s="30"/>
      <c r="F43" s="114"/>
      <c r="G43" s="119"/>
    </row>
    <row r="44" spans="2:7" ht="60.75" customHeight="1" x14ac:dyDescent="0.25">
      <c r="D44" s="29"/>
      <c r="E44" s="30"/>
      <c r="F44" s="114"/>
      <c r="G44" s="119"/>
    </row>
    <row r="45" spans="2:7" ht="60.75" customHeight="1" x14ac:dyDescent="0.25">
      <c r="D45" s="29"/>
      <c r="E45" s="30"/>
      <c r="F45" s="114"/>
      <c r="G45" s="119"/>
    </row>
    <row r="46" spans="2:7" ht="60.75" customHeight="1" x14ac:dyDescent="0.25">
      <c r="D46" s="29"/>
      <c r="E46" s="30"/>
      <c r="F46" s="114"/>
      <c r="G46" s="119"/>
    </row>
    <row r="47" spans="2:7" ht="60.75" customHeight="1" x14ac:dyDescent="0.25">
      <c r="D47" s="29"/>
      <c r="E47" s="30"/>
      <c r="F47" s="114"/>
      <c r="G47" s="119"/>
    </row>
    <row r="48" spans="2:7" ht="60.75" customHeight="1" x14ac:dyDescent="0.25">
      <c r="D48" s="29"/>
      <c r="E48" s="30"/>
      <c r="F48" s="114"/>
      <c r="G48" s="119"/>
    </row>
    <row r="49" spans="4:7" ht="60.75" customHeight="1" x14ac:dyDescent="0.25">
      <c r="D49" s="29"/>
      <c r="E49" s="30"/>
      <c r="F49" s="114"/>
      <c r="G49" s="119"/>
    </row>
    <row r="50" spans="4:7" ht="60.75" customHeight="1" x14ac:dyDescent="0.25">
      <c r="D50" s="29"/>
      <c r="E50" s="30"/>
      <c r="F50" s="114"/>
      <c r="G50" s="119"/>
    </row>
    <row r="51" spans="4:7" ht="94.5" customHeight="1" x14ac:dyDescent="0.25">
      <c r="D51" s="29"/>
      <c r="E51" s="30"/>
      <c r="F51" s="114"/>
      <c r="G51" s="119"/>
    </row>
    <row r="52" spans="4:7" ht="106.5" customHeight="1" thickBot="1" x14ac:dyDescent="0.3">
      <c r="D52" s="31"/>
      <c r="E52" s="32"/>
      <c r="F52" s="120"/>
      <c r="G52" s="121"/>
    </row>
    <row r="53" spans="4:7" ht="33" customHeight="1" thickBot="1" x14ac:dyDescent="0.3"/>
    <row r="54" spans="4:7" ht="50.1" customHeight="1" x14ac:dyDescent="0.5">
      <c r="D54" s="83" t="str">
        <f>F13</f>
        <v xml:space="preserve">VARIABLE 1 </v>
      </c>
      <c r="E54" s="84"/>
      <c r="F54" s="83" t="str">
        <f>G13</f>
        <v>VARIABLE 2</v>
      </c>
      <c r="G54" s="84"/>
    </row>
    <row r="55" spans="4:7" ht="108" customHeight="1" x14ac:dyDescent="0.25">
      <c r="D55" s="85" t="str">
        <f>F14</f>
        <v xml:space="preserve">Número de procedimientos diagnósticos ambulatorios realizados considerados de alta especialidad por la institución </v>
      </c>
      <c r="E55" s="86"/>
      <c r="F55" s="85" t="str">
        <f>G14</f>
        <v>Total de procedimientos diagnósticos ambulatorios realizados</v>
      </c>
      <c r="G55" s="86"/>
    </row>
    <row r="56" spans="4:7" ht="50.1" customHeight="1" x14ac:dyDescent="0.25">
      <c r="D56" s="29"/>
      <c r="E56" s="30"/>
      <c r="F56" s="29"/>
      <c r="G56" s="30"/>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thickBot="1" x14ac:dyDescent="0.3">
      <c r="D66" s="31"/>
      <c r="E66" s="32"/>
      <c r="F66" s="31"/>
      <c r="G66"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CCFFCC"/>
  </sheetPr>
  <dimension ref="B1:H69"/>
  <sheetViews>
    <sheetView zoomScale="40" zoomScaleNormal="40" zoomScaleSheetLayoutView="40" zoomScalePageLayoutView="40" workbookViewId="0">
      <selection activeCell="K47" sqref="K47"/>
    </sheetView>
  </sheetViews>
  <sheetFormatPr baseColWidth="10" defaultRowHeight="15" x14ac:dyDescent="0.25"/>
  <cols>
    <col min="1" max="1" width="4.140625" style="3" customWidth="1"/>
    <col min="2" max="2" width="13.85546875" style="3" customWidth="1"/>
    <col min="3" max="3" width="8.42578125" style="3" customWidth="1"/>
    <col min="4"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7.5"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2" spans="2:8" ht="21" thickBot="1" x14ac:dyDescent="0.35">
      <c r="D12" s="16"/>
      <c r="E12" s="11"/>
      <c r="G12" s="89"/>
      <c r="H12" s="89"/>
    </row>
    <row r="13" spans="2:8" s="21" customFormat="1" ht="51" customHeight="1" x14ac:dyDescent="0.25">
      <c r="B13" s="90">
        <v>6</v>
      </c>
      <c r="C13" s="122" t="s">
        <v>4</v>
      </c>
      <c r="D13" s="123"/>
      <c r="E13" s="17" t="s">
        <v>5</v>
      </c>
      <c r="F13" s="18" t="s">
        <v>6</v>
      </c>
      <c r="G13" s="19" t="s">
        <v>7</v>
      </c>
      <c r="H13" s="20"/>
    </row>
    <row r="14" spans="2:8" ht="125.25" customHeight="1" x14ac:dyDescent="0.25">
      <c r="B14" s="91"/>
      <c r="C14" s="95" t="s">
        <v>8</v>
      </c>
      <c r="D14" s="96"/>
      <c r="E14" s="33" t="s">
        <v>31</v>
      </c>
      <c r="F14" s="35" t="s">
        <v>39</v>
      </c>
      <c r="G14" s="72" t="s">
        <v>68</v>
      </c>
      <c r="H14" s="23"/>
    </row>
    <row r="15" spans="2:8" ht="69.95" customHeight="1" x14ac:dyDescent="0.25">
      <c r="B15" s="91"/>
      <c r="C15" s="40" t="s">
        <v>9</v>
      </c>
      <c r="D15" s="41" t="s">
        <v>10</v>
      </c>
      <c r="E15" s="42">
        <f>IF(G15=0,0,ROUND((F15)/G15*100,1))</f>
        <v>60.9</v>
      </c>
      <c r="F15" s="43">
        <v>136317</v>
      </c>
      <c r="G15" s="44">
        <v>223920</v>
      </c>
      <c r="H15" s="23"/>
    </row>
    <row r="16" spans="2:8" ht="69.95" hidden="1" customHeight="1" x14ac:dyDescent="0.25">
      <c r="B16" s="91"/>
      <c r="C16" s="97" t="s">
        <v>11</v>
      </c>
      <c r="D16" s="45" t="s">
        <v>12</v>
      </c>
      <c r="E16" s="46">
        <f>IF(G16=0,0,ROUND(F16/G16*100,1))</f>
        <v>0</v>
      </c>
      <c r="F16" s="47"/>
      <c r="G16" s="48"/>
      <c r="H16" s="23"/>
    </row>
    <row r="17" spans="2:8" ht="69.95" hidden="1" customHeight="1" x14ac:dyDescent="0.25">
      <c r="B17" s="91"/>
      <c r="C17" s="98"/>
      <c r="D17" s="45" t="s">
        <v>13</v>
      </c>
      <c r="E17" s="46">
        <f t="shared" ref="E17:E29" si="0">IF(G17=0,0,ROUND(F17/G17*100,1))</f>
        <v>0</v>
      </c>
      <c r="F17" s="47"/>
      <c r="G17" s="48"/>
      <c r="H17" s="23"/>
    </row>
    <row r="18" spans="2:8" ht="69.95" hidden="1" customHeight="1" x14ac:dyDescent="0.25">
      <c r="B18" s="91"/>
      <c r="C18" s="98"/>
      <c r="D18" s="45" t="s">
        <v>14</v>
      </c>
      <c r="E18" s="46">
        <f t="shared" si="0"/>
        <v>0</v>
      </c>
      <c r="F18" s="47"/>
      <c r="G18" s="48"/>
      <c r="H18" s="23"/>
    </row>
    <row r="19" spans="2:8" ht="69.95" hidden="1" customHeight="1" x14ac:dyDescent="0.25">
      <c r="B19" s="91"/>
      <c r="C19" s="98"/>
      <c r="D19" s="45" t="s">
        <v>15</v>
      </c>
      <c r="E19" s="46">
        <f t="shared" si="0"/>
        <v>0</v>
      </c>
      <c r="F19" s="47"/>
      <c r="G19" s="48"/>
      <c r="H19" s="23"/>
    </row>
    <row r="20" spans="2:8" ht="69.95" hidden="1" customHeight="1" x14ac:dyDescent="0.25">
      <c r="B20" s="91"/>
      <c r="C20" s="98"/>
      <c r="D20" s="45" t="s">
        <v>16</v>
      </c>
      <c r="E20" s="46">
        <f t="shared" si="0"/>
        <v>0</v>
      </c>
      <c r="F20" s="47"/>
      <c r="G20" s="48"/>
      <c r="H20" s="23"/>
    </row>
    <row r="21" spans="2:8" ht="69.95" hidden="1" customHeight="1" x14ac:dyDescent="0.25">
      <c r="B21" s="91"/>
      <c r="C21" s="98"/>
      <c r="D21" s="45" t="s">
        <v>17</v>
      </c>
      <c r="E21" s="46">
        <f t="shared" si="0"/>
        <v>0</v>
      </c>
      <c r="F21" s="47"/>
      <c r="G21" s="48"/>
      <c r="H21" s="23"/>
    </row>
    <row r="22" spans="2:8" ht="69.95" hidden="1" customHeight="1" x14ac:dyDescent="0.25">
      <c r="B22" s="91"/>
      <c r="C22" s="98"/>
      <c r="D22" s="45" t="s">
        <v>18</v>
      </c>
      <c r="E22" s="46">
        <f t="shared" si="0"/>
        <v>0</v>
      </c>
      <c r="F22" s="47"/>
      <c r="G22" s="48"/>
      <c r="H22" s="23"/>
    </row>
    <row r="23" spans="2:8" ht="45" hidden="1" customHeight="1" x14ac:dyDescent="0.25">
      <c r="B23" s="91"/>
      <c r="C23" s="98"/>
      <c r="D23" s="57" t="s">
        <v>59</v>
      </c>
      <c r="E23" s="51">
        <f t="shared" ref="E23:E28" si="1">IF(G23=0,0,ROUND(F23/G23*100,1))</f>
        <v>0</v>
      </c>
      <c r="F23" s="52">
        <v>0</v>
      </c>
      <c r="G23" s="53">
        <v>0</v>
      </c>
      <c r="H23" s="23"/>
    </row>
    <row r="24" spans="2:8" ht="45" hidden="1" customHeight="1" x14ac:dyDescent="0.25">
      <c r="B24" s="91"/>
      <c r="C24" s="98"/>
      <c r="D24" s="62" t="s">
        <v>51</v>
      </c>
      <c r="E24" s="51">
        <f t="shared" si="1"/>
        <v>0</v>
      </c>
      <c r="F24" s="52">
        <v>0</v>
      </c>
      <c r="G24" s="53">
        <v>0</v>
      </c>
      <c r="H24" s="23"/>
    </row>
    <row r="25" spans="2:8" ht="69.95" customHeight="1" x14ac:dyDescent="0.25">
      <c r="B25" s="91"/>
      <c r="C25" s="98"/>
      <c r="D25" s="62" t="s">
        <v>52</v>
      </c>
      <c r="E25" s="51">
        <f t="shared" si="1"/>
        <v>100</v>
      </c>
      <c r="F25" s="52">
        <v>163</v>
      </c>
      <c r="G25" s="53">
        <v>163</v>
      </c>
      <c r="H25" s="23"/>
    </row>
    <row r="26" spans="2:8" ht="69.95" customHeight="1" x14ac:dyDescent="0.25">
      <c r="B26" s="91"/>
      <c r="C26" s="98"/>
      <c r="D26" s="62" t="s">
        <v>54</v>
      </c>
      <c r="E26" s="51">
        <f t="shared" si="1"/>
        <v>100</v>
      </c>
      <c r="F26" s="52">
        <v>134</v>
      </c>
      <c r="G26" s="53">
        <v>134</v>
      </c>
      <c r="H26" s="23"/>
    </row>
    <row r="27" spans="2:8" ht="69.95" customHeight="1" x14ac:dyDescent="0.25">
      <c r="B27" s="91"/>
      <c r="C27" s="98"/>
      <c r="D27" s="62" t="s">
        <v>57</v>
      </c>
      <c r="E27" s="51">
        <f t="shared" si="1"/>
        <v>100</v>
      </c>
      <c r="F27" s="52">
        <v>86</v>
      </c>
      <c r="G27" s="53">
        <v>86</v>
      </c>
      <c r="H27" s="23"/>
    </row>
    <row r="28" spans="2:8" ht="69.95" customHeight="1" x14ac:dyDescent="0.25">
      <c r="B28" s="91"/>
      <c r="C28" s="98"/>
      <c r="D28" s="62" t="s">
        <v>58</v>
      </c>
      <c r="E28" s="51">
        <f t="shared" si="1"/>
        <v>100</v>
      </c>
      <c r="F28" s="52">
        <v>246</v>
      </c>
      <c r="G28" s="53">
        <v>246</v>
      </c>
      <c r="H28" s="23"/>
    </row>
    <row r="29" spans="2:8" ht="69.95" customHeight="1" thickBot="1" x14ac:dyDescent="0.3">
      <c r="B29" s="92"/>
      <c r="C29" s="99"/>
      <c r="D29" s="64" t="s">
        <v>81</v>
      </c>
      <c r="E29" s="54">
        <f t="shared" si="0"/>
        <v>100</v>
      </c>
      <c r="F29" s="55">
        <v>578</v>
      </c>
      <c r="G29" s="56">
        <v>578</v>
      </c>
      <c r="H29" s="23"/>
    </row>
    <row r="30" spans="2:8" ht="30"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36" customHeight="1" thickBot="1" x14ac:dyDescent="0.3"/>
    <row r="38" spans="2:7" ht="75.75" customHeight="1" x14ac:dyDescent="0.25">
      <c r="D38" s="87" t="str">
        <f>E13</f>
        <v>INDICADOR</v>
      </c>
      <c r="E38" s="88"/>
      <c r="F38" s="87" t="s">
        <v>38</v>
      </c>
      <c r="G38" s="88"/>
    </row>
    <row r="39" spans="2:7" ht="90.75" customHeight="1" x14ac:dyDescent="0.25">
      <c r="D39" s="77" t="str">
        <f>E14</f>
        <v>Porcentaje de procedimientos terapéuticos ambulatorios de alta especialidad realizados
FÓRMULA: VARIABLE1 / VARIABLE2 X 100</v>
      </c>
      <c r="E39" s="78"/>
      <c r="F39" s="124" t="s">
        <v>89</v>
      </c>
      <c r="G39" s="125"/>
    </row>
    <row r="40" spans="2:7" ht="55.5" customHeight="1" x14ac:dyDescent="0.25">
      <c r="D40" s="29"/>
      <c r="E40" s="30"/>
      <c r="F40" s="124"/>
      <c r="G40" s="125"/>
    </row>
    <row r="41" spans="2:7" ht="55.5" customHeight="1" x14ac:dyDescent="0.25">
      <c r="D41" s="29"/>
      <c r="E41" s="30"/>
      <c r="F41" s="124"/>
      <c r="G41" s="125"/>
    </row>
    <row r="42" spans="2:7" ht="55.5" customHeight="1" x14ac:dyDescent="0.25">
      <c r="D42" s="29"/>
      <c r="E42" s="30"/>
      <c r="F42" s="124"/>
      <c r="G42" s="125"/>
    </row>
    <row r="43" spans="2:7" ht="55.5" customHeight="1" x14ac:dyDescent="0.25">
      <c r="D43" s="29"/>
      <c r="E43" s="30"/>
      <c r="F43" s="124"/>
      <c r="G43" s="125"/>
    </row>
    <row r="44" spans="2:7" ht="55.5" customHeight="1" x14ac:dyDescent="0.25">
      <c r="D44" s="29"/>
      <c r="E44" s="30"/>
      <c r="F44" s="124"/>
      <c r="G44" s="125"/>
    </row>
    <row r="45" spans="2:7" ht="55.5" customHeight="1" x14ac:dyDescent="0.25">
      <c r="D45" s="29"/>
      <c r="E45" s="30"/>
      <c r="F45" s="124"/>
      <c r="G45" s="125"/>
    </row>
    <row r="46" spans="2:7" ht="55.5" customHeight="1" x14ac:dyDescent="0.25">
      <c r="D46" s="29"/>
      <c r="E46" s="30"/>
      <c r="F46" s="124"/>
      <c r="G46" s="125"/>
    </row>
    <row r="47" spans="2:7" ht="55.5" customHeight="1" x14ac:dyDescent="0.25">
      <c r="D47" s="29"/>
      <c r="E47" s="30"/>
      <c r="F47" s="124"/>
      <c r="G47" s="125"/>
    </row>
    <row r="48" spans="2:7" ht="55.5" customHeight="1" x14ac:dyDescent="0.25">
      <c r="D48" s="29"/>
      <c r="E48" s="30"/>
      <c r="F48" s="124"/>
      <c r="G48" s="125"/>
    </row>
    <row r="49" spans="4:7" ht="55.5" customHeight="1" x14ac:dyDescent="0.25">
      <c r="D49" s="29"/>
      <c r="E49" s="30"/>
      <c r="F49" s="124"/>
      <c r="G49" s="125"/>
    </row>
    <row r="50" spans="4:7" ht="55.5" customHeight="1" x14ac:dyDescent="0.25">
      <c r="D50" s="29"/>
      <c r="E50" s="30"/>
      <c r="F50" s="124"/>
      <c r="G50" s="125"/>
    </row>
    <row r="51" spans="4:7" ht="55.5" customHeight="1" x14ac:dyDescent="0.25">
      <c r="D51" s="29"/>
      <c r="E51" s="30"/>
      <c r="F51" s="124"/>
      <c r="G51" s="125"/>
    </row>
    <row r="52" spans="4:7" ht="55.5" customHeight="1" x14ac:dyDescent="0.25">
      <c r="D52" s="29"/>
      <c r="E52" s="30"/>
      <c r="F52" s="124"/>
      <c r="G52" s="125"/>
    </row>
    <row r="53" spans="4:7" ht="55.5" customHeight="1" thickBot="1" x14ac:dyDescent="0.3">
      <c r="D53" s="31"/>
      <c r="E53" s="32"/>
      <c r="F53" s="126"/>
      <c r="G53" s="127"/>
    </row>
    <row r="54" spans="4:7" ht="33" customHeight="1" thickBot="1" x14ac:dyDescent="0.3"/>
    <row r="55" spans="4:7" ht="50.1" customHeight="1" x14ac:dyDescent="0.5">
      <c r="D55" s="83" t="str">
        <f>F13</f>
        <v xml:space="preserve">VARIABLE 1 </v>
      </c>
      <c r="E55" s="84"/>
      <c r="F55" s="83" t="str">
        <f>G13</f>
        <v>VARIABLE 2</v>
      </c>
      <c r="G55" s="84"/>
    </row>
    <row r="56" spans="4:7" ht="70.5" customHeight="1" x14ac:dyDescent="0.25">
      <c r="D56" s="85" t="str">
        <f>F14</f>
        <v xml:space="preserve">Número de procedimientos terapéuticos ambulatorios realizados considerados de alta especialidad por la institución </v>
      </c>
      <c r="E56" s="86"/>
      <c r="F56" s="85" t="str">
        <f>G14</f>
        <v>Total de procedimientos terapéuticos ambulatorios realizados</v>
      </c>
      <c r="G56" s="86"/>
    </row>
    <row r="57" spans="4:7" ht="50.1" customHeight="1" x14ac:dyDescent="0.25">
      <c r="D57" s="29"/>
      <c r="E57" s="30"/>
      <c r="F57" s="29"/>
      <c r="G57" s="30"/>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x14ac:dyDescent="0.25">
      <c r="D68" s="29"/>
      <c r="E68" s="30"/>
      <c r="F68" s="29"/>
      <c r="G68" s="30"/>
    </row>
    <row r="69" spans="4:7" ht="50.1" customHeight="1" thickBot="1" x14ac:dyDescent="0.3">
      <c r="D69" s="31"/>
      <c r="E69" s="32"/>
      <c r="F69" s="31"/>
      <c r="G69" s="32"/>
    </row>
  </sheetData>
  <sheetProtection selectLockedCells="1"/>
  <dataConsolidate/>
  <mergeCells count="24">
    <mergeCell ref="E3:F3"/>
    <mergeCell ref="E4:F4"/>
    <mergeCell ref="E5:F5"/>
    <mergeCell ref="E6:F6"/>
    <mergeCell ref="B8:D8"/>
    <mergeCell ref="D38:E38"/>
    <mergeCell ref="F38:G38"/>
    <mergeCell ref="G12:H12"/>
    <mergeCell ref="B13:B29"/>
    <mergeCell ref="C13:D13"/>
    <mergeCell ref="C14:D14"/>
    <mergeCell ref="C16:C29"/>
    <mergeCell ref="D31:G31"/>
    <mergeCell ref="D32:G32"/>
    <mergeCell ref="B33:G33"/>
    <mergeCell ref="B34:G34"/>
    <mergeCell ref="B35:G35"/>
    <mergeCell ref="B36:G36"/>
    <mergeCell ref="D39:E39"/>
    <mergeCell ref="F39:G53"/>
    <mergeCell ref="D55:E55"/>
    <mergeCell ref="F55:G55"/>
    <mergeCell ref="D56:E56"/>
    <mergeCell ref="F56:G56"/>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H70"/>
  <sheetViews>
    <sheetView topLeftCell="A34" zoomScale="40" zoomScaleNormal="40" zoomScaleSheetLayoutView="40" zoomScalePageLayoutView="40" workbookViewId="0">
      <selection activeCell="E29" sqref="E29"/>
    </sheetView>
  </sheetViews>
  <sheetFormatPr baseColWidth="10" defaultRowHeight="15" x14ac:dyDescent="0.25"/>
  <cols>
    <col min="1" max="1" width="4.140625" style="3" customWidth="1"/>
    <col min="2" max="2" width="13.85546875" style="3" customWidth="1"/>
    <col min="3" max="3" width="8.42578125" style="3" customWidth="1"/>
    <col min="4"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0"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2" spans="2:8" ht="21" thickBot="1" x14ac:dyDescent="0.35">
      <c r="D12" s="16"/>
      <c r="E12" s="11"/>
      <c r="G12" s="89"/>
      <c r="H12" s="89"/>
    </row>
    <row r="13" spans="2:8" s="21" customFormat="1" ht="51" customHeight="1" x14ac:dyDescent="0.25">
      <c r="B13" s="90">
        <v>7</v>
      </c>
      <c r="C13" s="122" t="s">
        <v>4</v>
      </c>
      <c r="D13" s="123"/>
      <c r="E13" s="17" t="s">
        <v>5</v>
      </c>
      <c r="F13" s="18" t="s">
        <v>6</v>
      </c>
      <c r="G13" s="19" t="s">
        <v>7</v>
      </c>
      <c r="H13" s="20"/>
    </row>
    <row r="14" spans="2:8" ht="144" customHeight="1" x14ac:dyDescent="0.25">
      <c r="B14" s="91"/>
      <c r="C14" s="95" t="s">
        <v>8</v>
      </c>
      <c r="D14" s="96"/>
      <c r="E14" s="33" t="s">
        <v>69</v>
      </c>
      <c r="F14" s="34" t="s">
        <v>70</v>
      </c>
      <c r="G14" s="36" t="s">
        <v>71</v>
      </c>
      <c r="H14" s="23"/>
    </row>
    <row r="15" spans="2:8" ht="69.95" customHeight="1" x14ac:dyDescent="0.25">
      <c r="B15" s="91"/>
      <c r="C15" s="40" t="s">
        <v>9</v>
      </c>
      <c r="D15" s="41" t="s">
        <v>10</v>
      </c>
      <c r="E15" s="42">
        <f>IF(G15=0,0,ROUND((F15)/G15*100,1))</f>
        <v>95.6</v>
      </c>
      <c r="F15" s="43">
        <v>3361294</v>
      </c>
      <c r="G15" s="44">
        <v>3514874</v>
      </c>
      <c r="H15" s="23"/>
    </row>
    <row r="16" spans="2:8" ht="69.95" hidden="1" customHeight="1" x14ac:dyDescent="0.25">
      <c r="B16" s="91"/>
      <c r="C16" s="97" t="s">
        <v>11</v>
      </c>
      <c r="D16" s="45" t="s">
        <v>12</v>
      </c>
      <c r="E16" s="46">
        <f>IF(G16=0,0,ROUND(F16/G16*100,1))</f>
        <v>0</v>
      </c>
      <c r="F16" s="47"/>
      <c r="G16" s="48"/>
      <c r="H16" s="23"/>
    </row>
    <row r="17" spans="2:8" ht="69.95" hidden="1" customHeight="1" x14ac:dyDescent="0.25">
      <c r="B17" s="91"/>
      <c r="C17" s="98"/>
      <c r="D17" s="45" t="s">
        <v>13</v>
      </c>
      <c r="E17" s="46">
        <f t="shared" ref="E17:E29" si="0">IF(G17=0,0,ROUND(F17/G17*100,1))</f>
        <v>0</v>
      </c>
      <c r="F17" s="47"/>
      <c r="G17" s="48"/>
      <c r="H17" s="23"/>
    </row>
    <row r="18" spans="2:8" ht="69.95" hidden="1" customHeight="1" x14ac:dyDescent="0.25">
      <c r="B18" s="91"/>
      <c r="C18" s="98"/>
      <c r="D18" s="45" t="s">
        <v>14</v>
      </c>
      <c r="E18" s="46">
        <f t="shared" si="0"/>
        <v>0</v>
      </c>
      <c r="F18" s="47"/>
      <c r="G18" s="48"/>
      <c r="H18" s="23"/>
    </row>
    <row r="19" spans="2:8" ht="69.95" hidden="1" customHeight="1" x14ac:dyDescent="0.25">
      <c r="B19" s="91"/>
      <c r="C19" s="98"/>
      <c r="D19" s="45" t="s">
        <v>15</v>
      </c>
      <c r="E19" s="46">
        <f t="shared" si="0"/>
        <v>0</v>
      </c>
      <c r="F19" s="47"/>
      <c r="G19" s="48"/>
      <c r="H19" s="23"/>
    </row>
    <row r="20" spans="2:8" ht="69.95" hidden="1" customHeight="1" x14ac:dyDescent="0.25">
      <c r="B20" s="91"/>
      <c r="C20" s="98"/>
      <c r="D20" s="45" t="s">
        <v>16</v>
      </c>
      <c r="E20" s="46">
        <f t="shared" si="0"/>
        <v>0</v>
      </c>
      <c r="F20" s="47"/>
      <c r="G20" s="48"/>
      <c r="H20" s="23"/>
    </row>
    <row r="21" spans="2:8" ht="69.95" hidden="1" customHeight="1" x14ac:dyDescent="0.25">
      <c r="B21" s="91"/>
      <c r="C21" s="98"/>
      <c r="D21" s="45" t="s">
        <v>17</v>
      </c>
      <c r="E21" s="46">
        <f t="shared" si="0"/>
        <v>0</v>
      </c>
      <c r="F21" s="47"/>
      <c r="G21" s="48"/>
      <c r="H21" s="23"/>
    </row>
    <row r="22" spans="2:8" ht="69.95" hidden="1" customHeight="1" x14ac:dyDescent="0.25">
      <c r="B22" s="91"/>
      <c r="C22" s="98"/>
      <c r="D22" s="45" t="s">
        <v>18</v>
      </c>
      <c r="E22" s="46">
        <f t="shared" si="0"/>
        <v>0</v>
      </c>
      <c r="F22" s="47"/>
      <c r="G22" s="48"/>
      <c r="H22" s="23"/>
    </row>
    <row r="23" spans="2:8" ht="69.95" hidden="1" customHeight="1" x14ac:dyDescent="0.25">
      <c r="B23" s="91"/>
      <c r="C23" s="98"/>
      <c r="D23" s="45" t="s">
        <v>10</v>
      </c>
      <c r="E23" s="46">
        <f t="shared" si="0"/>
        <v>0</v>
      </c>
      <c r="F23" s="47"/>
      <c r="G23" s="48"/>
      <c r="H23" s="23"/>
    </row>
    <row r="24" spans="2:8" ht="69.95" hidden="1" customHeight="1" x14ac:dyDescent="0.25">
      <c r="B24" s="91"/>
      <c r="C24" s="98"/>
      <c r="D24" s="45" t="s">
        <v>51</v>
      </c>
      <c r="E24" s="46">
        <f t="shared" si="0"/>
        <v>0</v>
      </c>
      <c r="F24" s="47"/>
      <c r="G24" s="48"/>
      <c r="H24" s="23"/>
    </row>
    <row r="25" spans="2:8" ht="60" customHeight="1" x14ac:dyDescent="0.25">
      <c r="B25" s="91"/>
      <c r="C25" s="98"/>
      <c r="D25" s="57" t="s">
        <v>52</v>
      </c>
      <c r="E25" s="51">
        <f t="shared" ref="E25:E28" si="1">IF(G25=0,0,ROUND(F25/G25*100,1))</f>
        <v>96.4</v>
      </c>
      <c r="F25" s="52">
        <v>125847</v>
      </c>
      <c r="G25" s="53">
        <v>130515</v>
      </c>
      <c r="H25" s="23"/>
    </row>
    <row r="26" spans="2:8" ht="60" customHeight="1" x14ac:dyDescent="0.25">
      <c r="B26" s="91"/>
      <c r="C26" s="98"/>
      <c r="D26" s="63" t="s">
        <v>54</v>
      </c>
      <c r="E26" s="51">
        <f t="shared" si="1"/>
        <v>91.6</v>
      </c>
      <c r="F26" s="59">
        <v>122993</v>
      </c>
      <c r="G26" s="60">
        <v>134200</v>
      </c>
      <c r="H26" s="23"/>
    </row>
    <row r="27" spans="2:8" ht="60" customHeight="1" x14ac:dyDescent="0.25">
      <c r="B27" s="91"/>
      <c r="C27" s="98"/>
      <c r="D27" s="62" t="s">
        <v>57</v>
      </c>
      <c r="E27" s="51">
        <f t="shared" si="1"/>
        <v>67.7</v>
      </c>
      <c r="F27" s="52">
        <v>45089</v>
      </c>
      <c r="G27" s="53">
        <v>66586</v>
      </c>
      <c r="H27" s="23"/>
    </row>
    <row r="28" spans="2:8" ht="60" customHeight="1" x14ac:dyDescent="0.25">
      <c r="B28" s="91"/>
      <c r="C28" s="98"/>
      <c r="D28" s="76" t="s">
        <v>58</v>
      </c>
      <c r="E28" s="51">
        <f t="shared" si="1"/>
        <v>221.5</v>
      </c>
      <c r="F28" s="52">
        <v>62115</v>
      </c>
      <c r="G28" s="53">
        <v>28043</v>
      </c>
      <c r="H28" s="23"/>
    </row>
    <row r="29" spans="2:8" ht="60" customHeight="1" thickBot="1" x14ac:dyDescent="0.3">
      <c r="B29" s="92"/>
      <c r="C29" s="99"/>
      <c r="D29" s="61" t="s">
        <v>81</v>
      </c>
      <c r="E29" s="54">
        <f t="shared" si="0"/>
        <v>101.7</v>
      </c>
      <c r="F29" s="55">
        <v>107049</v>
      </c>
      <c r="G29" s="56">
        <v>105285</v>
      </c>
      <c r="H29" s="23"/>
    </row>
    <row r="30" spans="2:8" ht="30" customHeight="1" x14ac:dyDescent="0.3">
      <c r="F30" s="2"/>
      <c r="G30" s="2"/>
      <c r="H30" s="2"/>
    </row>
    <row r="31" spans="2:8" ht="35.1" customHeight="1" x14ac:dyDescent="0.3">
      <c r="B31" s="27" t="s">
        <v>9</v>
      </c>
      <c r="C31" s="27"/>
      <c r="D31" s="100" t="s">
        <v>19</v>
      </c>
      <c r="E31" s="100"/>
      <c r="F31" s="100"/>
      <c r="G31" s="100"/>
      <c r="H31" s="2"/>
    </row>
    <row r="32" spans="2:8" ht="35.1" customHeight="1" x14ac:dyDescent="0.25">
      <c r="B32" s="27" t="s">
        <v>11</v>
      </c>
      <c r="C32" s="27"/>
      <c r="D32" s="100" t="s">
        <v>20</v>
      </c>
      <c r="E32" s="100"/>
      <c r="F32" s="100"/>
      <c r="G32" s="100"/>
      <c r="H32" s="28"/>
    </row>
    <row r="33" spans="2:7" ht="35.1" customHeight="1" x14ac:dyDescent="0.25">
      <c r="B33" s="100" t="s">
        <v>21</v>
      </c>
      <c r="C33" s="100"/>
      <c r="D33" s="100"/>
      <c r="E33" s="100"/>
      <c r="F33" s="100"/>
      <c r="G33" s="100"/>
    </row>
    <row r="34" spans="2:7" ht="35.1" customHeight="1" x14ac:dyDescent="0.25">
      <c r="B34" s="100" t="s">
        <v>22</v>
      </c>
      <c r="C34" s="100"/>
      <c r="D34" s="100"/>
      <c r="E34" s="100"/>
      <c r="F34" s="100"/>
      <c r="G34" s="100"/>
    </row>
    <row r="35" spans="2:7" ht="35.1" customHeight="1" x14ac:dyDescent="0.25">
      <c r="B35" s="100" t="s">
        <v>23</v>
      </c>
      <c r="C35" s="100"/>
      <c r="D35" s="100"/>
      <c r="E35" s="100"/>
      <c r="F35" s="100"/>
      <c r="G35" s="100"/>
    </row>
    <row r="36" spans="2:7" ht="35.1" customHeight="1" x14ac:dyDescent="0.25">
      <c r="B36" s="100" t="s">
        <v>24</v>
      </c>
      <c r="C36" s="100"/>
      <c r="D36" s="100"/>
      <c r="E36" s="100"/>
      <c r="F36" s="100"/>
      <c r="G36" s="100"/>
    </row>
    <row r="37" spans="2:7" ht="21" customHeight="1" thickBot="1" x14ac:dyDescent="0.3"/>
    <row r="38" spans="2:7" ht="75.75" customHeight="1" x14ac:dyDescent="0.25">
      <c r="D38" s="87" t="str">
        <f>E13</f>
        <v>INDICADOR</v>
      </c>
      <c r="E38" s="88"/>
      <c r="F38" s="87" t="s">
        <v>38</v>
      </c>
      <c r="G38" s="88"/>
    </row>
    <row r="39" spans="2:7" ht="131.25" customHeight="1" x14ac:dyDescent="0.25">
      <c r="D39" s="77" t="str">
        <f>E14</f>
        <v>Eficacia en el otorgamiento de consulta 
programada (preconsulta, primera vez, subsecuentes, urgencias o admisión continua) 
FÓRMULA: VARIABLE1 / VARIABLE2 X 100</v>
      </c>
      <c r="E39" s="78"/>
      <c r="F39" s="114" t="s">
        <v>83</v>
      </c>
      <c r="G39" s="119"/>
    </row>
    <row r="40" spans="2:7" ht="48" customHeight="1" x14ac:dyDescent="0.25">
      <c r="D40" s="29"/>
      <c r="E40" s="30"/>
      <c r="F40" s="114"/>
      <c r="G40" s="119"/>
    </row>
    <row r="41" spans="2:7" ht="50.1" customHeight="1" x14ac:dyDescent="0.25">
      <c r="D41" s="29"/>
      <c r="E41" s="30"/>
      <c r="F41" s="114"/>
      <c r="G41" s="119"/>
    </row>
    <row r="42" spans="2:7" ht="50.1" customHeight="1" x14ac:dyDescent="0.25">
      <c r="D42" s="29"/>
      <c r="E42" s="30"/>
      <c r="F42" s="114"/>
      <c r="G42" s="119"/>
    </row>
    <row r="43" spans="2:7" ht="50.1" customHeight="1" x14ac:dyDescent="0.25">
      <c r="D43" s="29"/>
      <c r="E43" s="30"/>
      <c r="F43" s="114"/>
      <c r="G43" s="119"/>
    </row>
    <row r="44" spans="2:7" ht="50.1" customHeight="1" x14ac:dyDescent="0.25">
      <c r="D44" s="29"/>
      <c r="E44" s="30"/>
      <c r="F44" s="114"/>
      <c r="G44" s="119"/>
    </row>
    <row r="45" spans="2:7" ht="50.1" customHeight="1" x14ac:dyDescent="0.25">
      <c r="D45" s="29"/>
      <c r="E45" s="30"/>
      <c r="F45" s="114"/>
      <c r="G45" s="119"/>
    </row>
    <row r="46" spans="2:7" ht="50.1" customHeight="1" x14ac:dyDescent="0.25">
      <c r="D46" s="29"/>
      <c r="E46" s="30"/>
      <c r="F46" s="114"/>
      <c r="G46" s="119"/>
    </row>
    <row r="47" spans="2:7" ht="50.1" customHeight="1" x14ac:dyDescent="0.25">
      <c r="D47" s="29"/>
      <c r="E47" s="30"/>
      <c r="F47" s="114"/>
      <c r="G47" s="119"/>
    </row>
    <row r="48" spans="2:7" ht="50.1" customHeight="1" x14ac:dyDescent="0.25">
      <c r="D48" s="29"/>
      <c r="E48" s="30"/>
      <c r="F48" s="114"/>
      <c r="G48" s="119"/>
    </row>
    <row r="49" spans="4:7" ht="50.1" customHeight="1" x14ac:dyDescent="0.25">
      <c r="D49" s="29"/>
      <c r="E49" s="30"/>
      <c r="F49" s="114"/>
      <c r="G49" s="119"/>
    </row>
    <row r="50" spans="4:7" ht="57.75" customHeight="1" x14ac:dyDescent="0.25">
      <c r="D50" s="29"/>
      <c r="E50" s="30"/>
      <c r="F50" s="114"/>
      <c r="G50" s="119"/>
    </row>
    <row r="51" spans="4:7" ht="57.75" customHeight="1" x14ac:dyDescent="0.25">
      <c r="D51" s="29"/>
      <c r="E51" s="30"/>
      <c r="F51" s="114"/>
      <c r="G51" s="119"/>
    </row>
    <row r="52" spans="4:7" ht="50.1" customHeight="1" x14ac:dyDescent="0.25">
      <c r="D52" s="29"/>
      <c r="E52" s="30"/>
      <c r="F52" s="114"/>
      <c r="G52" s="119"/>
    </row>
    <row r="53" spans="4:7" ht="61.5" customHeight="1" x14ac:dyDescent="0.25">
      <c r="D53" s="29"/>
      <c r="E53" s="30"/>
      <c r="F53" s="114"/>
      <c r="G53" s="119"/>
    </row>
    <row r="54" spans="4:7" ht="84" customHeight="1" x14ac:dyDescent="0.25">
      <c r="D54" s="29"/>
      <c r="E54" s="30"/>
      <c r="F54" s="114"/>
      <c r="G54" s="119"/>
    </row>
    <row r="55" spans="4:7" ht="120" customHeight="1" thickBot="1" x14ac:dyDescent="0.3">
      <c r="D55" s="31"/>
      <c r="E55" s="32"/>
      <c r="F55" s="120"/>
      <c r="G55" s="121"/>
    </row>
    <row r="56" spans="4:7" ht="33" customHeight="1" thickBot="1" x14ac:dyDescent="0.3"/>
    <row r="57" spans="4:7" ht="50.1" customHeight="1" x14ac:dyDescent="0.5">
      <c r="D57" s="83" t="str">
        <f>F13</f>
        <v xml:space="preserve">VARIABLE 1 </v>
      </c>
      <c r="E57" s="84"/>
      <c r="F57" s="83" t="str">
        <f>G13</f>
        <v>VARIABLE 2</v>
      </c>
      <c r="G57" s="84"/>
    </row>
    <row r="58" spans="4:7" ht="70.5" customHeight="1" x14ac:dyDescent="0.25">
      <c r="D58" s="85" t="str">
        <f>F14</f>
        <v xml:space="preserve">Número de consultas realizadas 
preconsulta, primera vez, subsecuentes, urgencias o admisión continua) </v>
      </c>
      <c r="E58" s="86"/>
      <c r="F58" s="85" t="str">
        <f>G14</f>
        <v>Número de consultas programadas (preconsulta, primera vez, subsecuentes, urgencias o admisión continua)</v>
      </c>
      <c r="G58" s="86"/>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x14ac:dyDescent="0.25">
      <c r="D68" s="29"/>
      <c r="E68" s="30"/>
      <c r="F68" s="29"/>
      <c r="G68" s="30"/>
    </row>
    <row r="69" spans="4:7" ht="50.1" customHeight="1" x14ac:dyDescent="0.25">
      <c r="D69" s="29"/>
      <c r="E69" s="30"/>
      <c r="F69" s="29"/>
      <c r="G69" s="30"/>
    </row>
    <row r="70" spans="4:7" ht="50.1" customHeight="1" thickBot="1" x14ac:dyDescent="0.3">
      <c r="D70" s="31"/>
      <c r="E70" s="32"/>
      <c r="F70" s="31"/>
      <c r="G70" s="32"/>
    </row>
  </sheetData>
  <sheetProtection selectLockedCells="1"/>
  <dataConsolidate/>
  <mergeCells count="24">
    <mergeCell ref="D32:G32"/>
    <mergeCell ref="E3:F3"/>
    <mergeCell ref="E4:F4"/>
    <mergeCell ref="E5:F5"/>
    <mergeCell ref="E6:F6"/>
    <mergeCell ref="B8:D8"/>
    <mergeCell ref="G12:H12"/>
    <mergeCell ref="B13:B29"/>
    <mergeCell ref="C13:D13"/>
    <mergeCell ref="C14:D14"/>
    <mergeCell ref="C16:C29"/>
    <mergeCell ref="D31:G31"/>
    <mergeCell ref="B33:G33"/>
    <mergeCell ref="B34:G34"/>
    <mergeCell ref="B35:G35"/>
    <mergeCell ref="B36:G36"/>
    <mergeCell ref="D38:E38"/>
    <mergeCell ref="F38:G38"/>
    <mergeCell ref="D39:E39"/>
    <mergeCell ref="F39:G55"/>
    <mergeCell ref="D57:E57"/>
    <mergeCell ref="F57:G57"/>
    <mergeCell ref="D58:E58"/>
    <mergeCell ref="F58:G58"/>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CCFFCC"/>
  </sheetPr>
  <dimension ref="B1:H71"/>
  <sheetViews>
    <sheetView zoomScale="40" zoomScaleNormal="40" zoomScaleSheetLayoutView="40" zoomScalePageLayoutView="40" workbookViewId="0">
      <selection activeCell="R48" sqref="R48"/>
    </sheetView>
  </sheetViews>
  <sheetFormatPr baseColWidth="10" defaultRowHeight="15" x14ac:dyDescent="0.25"/>
  <cols>
    <col min="1" max="1" width="4.140625" style="3" customWidth="1"/>
    <col min="2" max="2" width="13.85546875" style="3" customWidth="1"/>
    <col min="3" max="3" width="8.42578125" style="3" customWidth="1"/>
    <col min="4" max="7" width="84.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39.75" customHeight="1" x14ac:dyDescent="0.25"/>
    <row r="8" spans="2:8" ht="27" customHeight="1"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3" spans="2:8" ht="21" thickBot="1" x14ac:dyDescent="0.35">
      <c r="D13" s="16"/>
      <c r="E13" s="11"/>
      <c r="G13" s="89"/>
      <c r="H13" s="89"/>
    </row>
    <row r="14" spans="2:8" s="21" customFormat="1" ht="57" customHeight="1" x14ac:dyDescent="0.25">
      <c r="B14" s="90">
        <v>8</v>
      </c>
      <c r="C14" s="122" t="s">
        <v>4</v>
      </c>
      <c r="D14" s="123"/>
      <c r="E14" s="17" t="s">
        <v>5</v>
      </c>
      <c r="F14" s="18" t="s">
        <v>6</v>
      </c>
      <c r="G14" s="19" t="s">
        <v>7</v>
      </c>
      <c r="H14" s="20"/>
    </row>
    <row r="15" spans="2:8" ht="146.25" customHeight="1" x14ac:dyDescent="0.25">
      <c r="B15" s="91"/>
      <c r="C15" s="95" t="s">
        <v>8</v>
      </c>
      <c r="D15" s="96"/>
      <c r="E15" s="33" t="s">
        <v>55</v>
      </c>
      <c r="F15" s="35" t="s">
        <v>56</v>
      </c>
      <c r="G15" s="71" t="s">
        <v>72</v>
      </c>
      <c r="H15" s="23"/>
    </row>
    <row r="16" spans="2:8" ht="69.95" customHeight="1" x14ac:dyDescent="0.25">
      <c r="B16" s="91"/>
      <c r="C16" s="40" t="s">
        <v>9</v>
      </c>
      <c r="D16" s="41" t="s">
        <v>10</v>
      </c>
      <c r="E16" s="42">
        <f>IF(G16=0,0,ROUND((F16)/G16*100,1))</f>
        <v>87.8</v>
      </c>
      <c r="F16" s="43">
        <v>23946</v>
      </c>
      <c r="G16" s="44">
        <v>27267</v>
      </c>
      <c r="H16" s="23"/>
    </row>
    <row r="17" spans="2:8" ht="69.95" hidden="1" customHeight="1" x14ac:dyDescent="0.25">
      <c r="B17" s="91"/>
      <c r="C17" s="97" t="s">
        <v>11</v>
      </c>
      <c r="D17" s="45" t="s">
        <v>12</v>
      </c>
      <c r="E17" s="46">
        <f>IF(G17=0,0,ROUND(F17/G17*100,1))</f>
        <v>0</v>
      </c>
      <c r="F17" s="47"/>
      <c r="G17" s="48"/>
      <c r="H17" s="23"/>
    </row>
    <row r="18" spans="2:8" ht="69.95" hidden="1" customHeight="1" x14ac:dyDescent="0.25">
      <c r="B18" s="91"/>
      <c r="C18" s="98"/>
      <c r="D18" s="45" t="s">
        <v>13</v>
      </c>
      <c r="E18" s="46">
        <f t="shared" ref="E18:E30" si="0">IF(G18=0,0,ROUND(F18/G18*100,1))</f>
        <v>0</v>
      </c>
      <c r="F18" s="47"/>
      <c r="G18" s="48"/>
      <c r="H18" s="23"/>
    </row>
    <row r="19" spans="2:8" ht="69.95" hidden="1" customHeight="1" x14ac:dyDescent="0.25">
      <c r="B19" s="91"/>
      <c r="C19" s="98"/>
      <c r="D19" s="45" t="s">
        <v>14</v>
      </c>
      <c r="E19" s="46">
        <f t="shared" si="0"/>
        <v>0</v>
      </c>
      <c r="F19" s="47"/>
      <c r="G19" s="48"/>
      <c r="H19" s="23"/>
    </row>
    <row r="20" spans="2:8" ht="69.95" hidden="1" customHeight="1" x14ac:dyDescent="0.25">
      <c r="B20" s="91"/>
      <c r="C20" s="98"/>
      <c r="D20" s="45" t="s">
        <v>15</v>
      </c>
      <c r="E20" s="46">
        <f t="shared" si="0"/>
        <v>0</v>
      </c>
      <c r="F20" s="47"/>
      <c r="G20" s="48"/>
      <c r="H20" s="23"/>
    </row>
    <row r="21" spans="2:8" ht="69.95" hidden="1" customHeight="1" x14ac:dyDescent="0.25">
      <c r="B21" s="91"/>
      <c r="C21" s="98"/>
      <c r="D21" s="45" t="s">
        <v>16</v>
      </c>
      <c r="E21" s="46">
        <f t="shared" si="0"/>
        <v>0</v>
      </c>
      <c r="F21" s="47"/>
      <c r="G21" s="48"/>
      <c r="H21" s="23"/>
    </row>
    <row r="22" spans="2:8" ht="69.95" hidden="1" customHeight="1" x14ac:dyDescent="0.25">
      <c r="B22" s="91"/>
      <c r="C22" s="98"/>
      <c r="D22" s="45" t="s">
        <v>17</v>
      </c>
      <c r="E22" s="46">
        <f t="shared" si="0"/>
        <v>0</v>
      </c>
      <c r="F22" s="47"/>
      <c r="G22" s="48"/>
      <c r="H22" s="23"/>
    </row>
    <row r="23" spans="2:8" ht="69.95" hidden="1" customHeight="1" x14ac:dyDescent="0.25">
      <c r="B23" s="91"/>
      <c r="C23" s="98"/>
      <c r="D23" s="45" t="s">
        <v>18</v>
      </c>
      <c r="E23" s="46">
        <f t="shared" si="0"/>
        <v>0</v>
      </c>
      <c r="F23" s="47"/>
      <c r="G23" s="48"/>
      <c r="H23" s="23"/>
    </row>
    <row r="24" spans="2:8" ht="60" customHeight="1" x14ac:dyDescent="0.25">
      <c r="B24" s="91"/>
      <c r="C24" s="98"/>
      <c r="D24" s="57" t="s">
        <v>10</v>
      </c>
      <c r="E24" s="51">
        <f t="shared" ref="E24:E29" si="1">IF(G24=0,0,ROUND(F24/G24*100,1))</f>
        <v>89.8</v>
      </c>
      <c r="F24" s="52">
        <v>823</v>
      </c>
      <c r="G24" s="53">
        <v>916</v>
      </c>
      <c r="H24" s="23"/>
    </row>
    <row r="25" spans="2:8" ht="60" customHeight="1" x14ac:dyDescent="0.25">
      <c r="B25" s="91"/>
      <c r="C25" s="98"/>
      <c r="D25" s="62" t="s">
        <v>51</v>
      </c>
      <c r="E25" s="51">
        <f t="shared" si="1"/>
        <v>89.5</v>
      </c>
      <c r="F25" s="52">
        <v>667</v>
      </c>
      <c r="G25" s="53">
        <v>745</v>
      </c>
      <c r="H25" s="23"/>
    </row>
    <row r="26" spans="2:8" ht="60" customHeight="1" x14ac:dyDescent="0.25">
      <c r="B26" s="91"/>
      <c r="C26" s="98"/>
      <c r="D26" s="62" t="s">
        <v>52</v>
      </c>
      <c r="E26" s="51">
        <f t="shared" si="1"/>
        <v>89.1</v>
      </c>
      <c r="F26" s="52">
        <v>1438</v>
      </c>
      <c r="G26" s="53">
        <v>1614</v>
      </c>
      <c r="H26" s="23"/>
    </row>
    <row r="27" spans="2:8" ht="60" customHeight="1" x14ac:dyDescent="0.25">
      <c r="B27" s="91"/>
      <c r="C27" s="98"/>
      <c r="D27" s="62" t="s">
        <v>54</v>
      </c>
      <c r="E27" s="51">
        <f t="shared" si="1"/>
        <v>91.9</v>
      </c>
      <c r="F27" s="52">
        <v>1401</v>
      </c>
      <c r="G27" s="53">
        <v>1524</v>
      </c>
      <c r="H27" s="23"/>
    </row>
    <row r="28" spans="2:8" ht="60" customHeight="1" x14ac:dyDescent="0.25">
      <c r="B28" s="91"/>
      <c r="C28" s="98"/>
      <c r="D28" s="62" t="s">
        <v>57</v>
      </c>
      <c r="E28" s="51">
        <f t="shared" si="1"/>
        <v>93.9</v>
      </c>
      <c r="F28" s="52">
        <v>326</v>
      </c>
      <c r="G28" s="53">
        <v>347</v>
      </c>
      <c r="H28" s="23"/>
    </row>
    <row r="29" spans="2:8" ht="60" customHeight="1" x14ac:dyDescent="0.25">
      <c r="B29" s="91"/>
      <c r="C29" s="98"/>
      <c r="D29" s="62" t="s">
        <v>58</v>
      </c>
      <c r="E29" s="51">
        <f t="shared" si="1"/>
        <v>89.5</v>
      </c>
      <c r="F29" s="52">
        <v>376</v>
      </c>
      <c r="G29" s="53">
        <v>420</v>
      </c>
      <c r="H29" s="23"/>
    </row>
    <row r="30" spans="2:8" ht="60" customHeight="1" thickBot="1" x14ac:dyDescent="0.3">
      <c r="B30" s="92"/>
      <c r="C30" s="99"/>
      <c r="D30" s="64" t="s">
        <v>81</v>
      </c>
      <c r="E30" s="54">
        <f t="shared" si="0"/>
        <v>84</v>
      </c>
      <c r="F30" s="55">
        <v>353</v>
      </c>
      <c r="G30" s="56">
        <v>420</v>
      </c>
      <c r="H30" s="23"/>
    </row>
    <row r="31" spans="2:8" ht="30" customHeight="1" x14ac:dyDescent="0.3">
      <c r="F31" s="2"/>
      <c r="G31" s="2"/>
      <c r="H31" s="2"/>
    </row>
    <row r="32" spans="2:8" ht="35.1" customHeight="1" x14ac:dyDescent="0.3">
      <c r="B32" s="27" t="s">
        <v>9</v>
      </c>
      <c r="C32" s="27"/>
      <c r="D32" s="100" t="s">
        <v>19</v>
      </c>
      <c r="E32" s="100"/>
      <c r="F32" s="100"/>
      <c r="G32" s="100"/>
      <c r="H32" s="2"/>
    </row>
    <row r="33" spans="2:8" ht="35.1" customHeight="1" x14ac:dyDescent="0.25">
      <c r="B33" s="27" t="s">
        <v>11</v>
      </c>
      <c r="C33" s="27"/>
      <c r="D33" s="100" t="s">
        <v>20</v>
      </c>
      <c r="E33" s="100"/>
      <c r="F33" s="100"/>
      <c r="G33" s="100"/>
      <c r="H33" s="28"/>
    </row>
    <row r="34" spans="2:8" ht="35.1" customHeight="1" x14ac:dyDescent="0.25">
      <c r="B34" s="100" t="s">
        <v>21</v>
      </c>
      <c r="C34" s="100"/>
      <c r="D34" s="100"/>
      <c r="E34" s="100"/>
      <c r="F34" s="100"/>
      <c r="G34" s="100"/>
    </row>
    <row r="35" spans="2:8" ht="35.1" customHeight="1" x14ac:dyDescent="0.25">
      <c r="B35" s="100" t="s">
        <v>22</v>
      </c>
      <c r="C35" s="100"/>
      <c r="D35" s="100"/>
      <c r="E35" s="100"/>
      <c r="F35" s="100"/>
      <c r="G35" s="100"/>
    </row>
    <row r="36" spans="2:8" ht="35.1" customHeight="1" x14ac:dyDescent="0.25">
      <c r="B36" s="100" t="s">
        <v>23</v>
      </c>
      <c r="C36" s="100"/>
      <c r="D36" s="100"/>
      <c r="E36" s="100"/>
      <c r="F36" s="100"/>
      <c r="G36" s="100"/>
    </row>
    <row r="37" spans="2:8" ht="35.1" customHeight="1" x14ac:dyDescent="0.25">
      <c r="B37" s="100" t="s">
        <v>24</v>
      </c>
      <c r="C37" s="100"/>
      <c r="D37" s="100"/>
      <c r="E37" s="100"/>
      <c r="F37" s="100"/>
      <c r="G37" s="100"/>
    </row>
    <row r="38" spans="2:8" ht="27" customHeight="1" thickBot="1" x14ac:dyDescent="0.3"/>
    <row r="39" spans="2:8" ht="60.75" customHeight="1" x14ac:dyDescent="0.25">
      <c r="D39" s="87" t="str">
        <f>E14</f>
        <v>INDICADOR</v>
      </c>
      <c r="E39" s="88"/>
      <c r="F39" s="87" t="s">
        <v>38</v>
      </c>
      <c r="G39" s="88"/>
    </row>
    <row r="40" spans="2:8" ht="147" customHeight="1" x14ac:dyDescent="0.25">
      <c r="D40" s="77" t="str">
        <f>E15</f>
        <v>Porcentaje de usuarios con percepción de 
satisfacción de la calidad de la atención médica hospitalaria recibida superior a 80 puntos porcentuales
FÓRMULA: VARIABLE1 / VARIABLE2 X 100</v>
      </c>
      <c r="E40" s="78"/>
      <c r="F40" s="114" t="s">
        <v>90</v>
      </c>
      <c r="G40" s="119"/>
    </row>
    <row r="41" spans="2:8" ht="30.75" customHeight="1" x14ac:dyDescent="0.25">
      <c r="D41" s="29"/>
      <c r="E41" s="30"/>
      <c r="F41" s="114"/>
      <c r="G41" s="119"/>
    </row>
    <row r="42" spans="2:8" ht="50.1" customHeight="1" x14ac:dyDescent="0.25">
      <c r="D42" s="29"/>
      <c r="E42" s="30"/>
      <c r="F42" s="114"/>
      <c r="G42" s="119"/>
    </row>
    <row r="43" spans="2:8" ht="50.1" customHeight="1" x14ac:dyDescent="0.25">
      <c r="D43" s="29"/>
      <c r="E43" s="30"/>
      <c r="F43" s="114"/>
      <c r="G43" s="119"/>
    </row>
    <row r="44" spans="2:8" ht="50.1" customHeight="1" x14ac:dyDescent="0.25">
      <c r="D44" s="29"/>
      <c r="E44" s="30"/>
      <c r="F44" s="114"/>
      <c r="G44" s="119"/>
    </row>
    <row r="45" spans="2:8" ht="50.1" customHeight="1" x14ac:dyDescent="0.25">
      <c r="D45" s="29"/>
      <c r="E45" s="30"/>
      <c r="F45" s="114"/>
      <c r="G45" s="119"/>
    </row>
    <row r="46" spans="2:8" ht="50.1" customHeight="1" x14ac:dyDescent="0.25">
      <c r="D46" s="29"/>
      <c r="E46" s="30"/>
      <c r="F46" s="114"/>
      <c r="G46" s="119"/>
    </row>
    <row r="47" spans="2:8" ht="50.1" customHeight="1" x14ac:dyDescent="0.25">
      <c r="D47" s="29"/>
      <c r="E47" s="30"/>
      <c r="F47" s="114"/>
      <c r="G47" s="119"/>
    </row>
    <row r="48" spans="2:8" ht="50.1" customHeight="1" x14ac:dyDescent="0.25">
      <c r="D48" s="29"/>
      <c r="E48" s="30"/>
      <c r="F48" s="114"/>
      <c r="G48" s="119"/>
    </row>
    <row r="49" spans="4:7" ht="50.1" customHeight="1" x14ac:dyDescent="0.25">
      <c r="D49" s="29"/>
      <c r="E49" s="30"/>
      <c r="F49" s="114"/>
      <c r="G49" s="119"/>
    </row>
    <row r="50" spans="4:7" ht="50.1" customHeight="1" x14ac:dyDescent="0.25">
      <c r="D50" s="29"/>
      <c r="E50" s="30"/>
      <c r="F50" s="114"/>
      <c r="G50" s="119"/>
    </row>
    <row r="51" spans="4:7" ht="50.1" customHeight="1" x14ac:dyDescent="0.25">
      <c r="D51" s="29"/>
      <c r="E51" s="30"/>
      <c r="F51" s="114"/>
      <c r="G51" s="119"/>
    </row>
    <row r="52" spans="4:7" ht="50.1" customHeight="1" x14ac:dyDescent="0.25">
      <c r="D52" s="29"/>
      <c r="E52" s="30"/>
      <c r="F52" s="114"/>
      <c r="G52" s="119"/>
    </row>
    <row r="53" spans="4:7" ht="50.1" customHeight="1" x14ac:dyDescent="0.25">
      <c r="D53" s="29"/>
      <c r="E53" s="30"/>
      <c r="F53" s="114"/>
      <c r="G53" s="119"/>
    </row>
    <row r="54" spans="4:7" ht="50.1" customHeight="1" x14ac:dyDescent="0.25">
      <c r="D54" s="29"/>
      <c r="E54" s="30"/>
      <c r="F54" s="114"/>
      <c r="G54" s="119"/>
    </row>
    <row r="55" spans="4:7" ht="50.1" customHeight="1" x14ac:dyDescent="0.25">
      <c r="D55" s="29"/>
      <c r="E55" s="30"/>
      <c r="F55" s="114"/>
      <c r="G55" s="119"/>
    </row>
    <row r="56" spans="4:7" ht="24.75" customHeight="1" thickBot="1" x14ac:dyDescent="0.3">
      <c r="D56" s="31"/>
      <c r="E56" s="32"/>
      <c r="F56" s="120"/>
      <c r="G56" s="121"/>
    </row>
    <row r="57" spans="4:7" ht="33" customHeight="1" thickBot="1" x14ac:dyDescent="0.3"/>
    <row r="58" spans="4:7" ht="50.1" customHeight="1" x14ac:dyDescent="0.5">
      <c r="D58" s="83" t="str">
        <f>F14</f>
        <v xml:space="preserve">VARIABLE 1 </v>
      </c>
      <c r="E58" s="84"/>
      <c r="F58" s="83" t="str">
        <f>G14</f>
        <v>VARIABLE 2</v>
      </c>
      <c r="G58" s="84"/>
    </row>
    <row r="59" spans="4:7" ht="96.75" customHeight="1" x14ac:dyDescent="0.25">
      <c r="D59" s="85" t="str">
        <f>F15</f>
        <v>Número de usuarios en atención hospitalaria que manifestaron una calificación de percepción de satisfacción de la calidad de la atención recibida superior a 80 puntos porcentuales</v>
      </c>
      <c r="E59" s="86"/>
      <c r="F59" s="85" t="str">
        <f>G15</f>
        <v>Total de usuarios en atención hospitalaria encuestados</v>
      </c>
      <c r="G59" s="86"/>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x14ac:dyDescent="0.25">
      <c r="D68" s="29"/>
      <c r="E68" s="30"/>
      <c r="F68" s="29"/>
      <c r="G68" s="30"/>
    </row>
    <row r="69" spans="4:7" ht="50.1" customHeight="1" x14ac:dyDescent="0.25">
      <c r="D69" s="29"/>
      <c r="E69" s="30"/>
      <c r="F69" s="29"/>
      <c r="G69" s="30"/>
    </row>
    <row r="70" spans="4:7" ht="50.1" customHeight="1" x14ac:dyDescent="0.25">
      <c r="D70" s="29"/>
      <c r="E70" s="30"/>
      <c r="F70" s="29"/>
      <c r="G70" s="30"/>
    </row>
    <row r="71" spans="4:7" ht="50.1" customHeight="1" thickBot="1" x14ac:dyDescent="0.3">
      <c r="D71" s="31"/>
      <c r="E71" s="32"/>
      <c r="F71" s="31"/>
      <c r="G71" s="32"/>
    </row>
  </sheetData>
  <sheetProtection selectLockedCells="1"/>
  <dataConsolidate/>
  <mergeCells count="24">
    <mergeCell ref="E3:F3"/>
    <mergeCell ref="E4:F4"/>
    <mergeCell ref="E5:F5"/>
    <mergeCell ref="E6:F6"/>
    <mergeCell ref="B8:D8"/>
    <mergeCell ref="D39:E39"/>
    <mergeCell ref="F39:G39"/>
    <mergeCell ref="G13:H13"/>
    <mergeCell ref="B14:B30"/>
    <mergeCell ref="C14:D14"/>
    <mergeCell ref="C15:D15"/>
    <mergeCell ref="C17:C30"/>
    <mergeCell ref="D32:G32"/>
    <mergeCell ref="D33:G33"/>
    <mergeCell ref="B34:G34"/>
    <mergeCell ref="B35:G35"/>
    <mergeCell ref="B36:G36"/>
    <mergeCell ref="B37:G37"/>
    <mergeCell ref="D40:E40"/>
    <mergeCell ref="F40:G56"/>
    <mergeCell ref="D58:E58"/>
    <mergeCell ref="F58:G58"/>
    <mergeCell ref="D59:E59"/>
    <mergeCell ref="F59:G59"/>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CCFFCC"/>
  </sheetPr>
  <dimension ref="B1:H68"/>
  <sheetViews>
    <sheetView zoomScale="40" zoomScaleNormal="40" zoomScaleSheetLayoutView="40" zoomScalePageLayoutView="40" workbookViewId="0">
      <selection activeCell="L53" sqref="L53"/>
    </sheetView>
  </sheetViews>
  <sheetFormatPr baseColWidth="10" defaultRowHeight="15" x14ac:dyDescent="0.25"/>
  <cols>
    <col min="1" max="1" width="4.140625" style="3" customWidth="1"/>
    <col min="2" max="2" width="13.85546875" style="3" customWidth="1"/>
    <col min="3" max="3" width="8.42578125" style="3" customWidth="1"/>
    <col min="4" max="5" width="84.7109375" style="3" customWidth="1"/>
    <col min="6" max="6" width="86.140625" style="3" customWidth="1"/>
    <col min="7" max="7" width="86.570312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10" t="s">
        <v>80</v>
      </c>
      <c r="F3" s="110"/>
      <c r="G3" s="7"/>
      <c r="H3" s="7"/>
    </row>
    <row r="4" spans="2:8" ht="60.75" customHeight="1" x14ac:dyDescent="0.35">
      <c r="B4" s="4"/>
      <c r="C4" s="4"/>
      <c r="D4" s="4"/>
      <c r="E4" s="103" t="s">
        <v>25</v>
      </c>
      <c r="F4" s="103"/>
    </row>
    <row r="5" spans="2:8" ht="26.25" x14ac:dyDescent="0.4">
      <c r="E5" s="111"/>
      <c r="F5" s="111"/>
      <c r="G5" s="8"/>
      <c r="H5" s="8"/>
    </row>
    <row r="6" spans="2:8" ht="29.25" customHeight="1" x14ac:dyDescent="0.35">
      <c r="D6" s="9"/>
      <c r="E6" s="110" t="s">
        <v>3</v>
      </c>
      <c r="F6" s="110"/>
      <c r="G6" s="9"/>
      <c r="H6" s="9"/>
    </row>
    <row r="7" spans="2:8" ht="54.75" customHeight="1" x14ac:dyDescent="0.25"/>
    <row r="8" spans="2:8" ht="23.25" x14ac:dyDescent="0.35">
      <c r="B8" s="105" t="s">
        <v>49</v>
      </c>
      <c r="C8" s="105"/>
      <c r="D8" s="105"/>
      <c r="E8" s="10"/>
    </row>
    <row r="9" spans="2:8" ht="20.25" x14ac:dyDescent="0.3">
      <c r="B9" s="11"/>
      <c r="C9" s="11"/>
      <c r="E9" s="12"/>
    </row>
    <row r="10" spans="2:8" ht="23.25" x14ac:dyDescent="0.35">
      <c r="B10" s="50" t="s">
        <v>48</v>
      </c>
      <c r="C10" s="50"/>
      <c r="D10" s="50"/>
      <c r="E10" s="13"/>
      <c r="G10" s="14"/>
      <c r="H10" s="14"/>
    </row>
    <row r="11" spans="2:8" x14ac:dyDescent="0.25">
      <c r="D11" s="15"/>
    </row>
    <row r="13" spans="2:8" ht="21" thickBot="1" x14ac:dyDescent="0.35">
      <c r="D13" s="16"/>
      <c r="E13" s="11"/>
      <c r="G13" s="89"/>
      <c r="H13" s="89"/>
    </row>
    <row r="14" spans="2:8" s="21" customFormat="1" ht="43.5" customHeight="1" x14ac:dyDescent="0.25">
      <c r="B14" s="90">
        <v>9</v>
      </c>
      <c r="C14" s="122" t="s">
        <v>4</v>
      </c>
      <c r="D14" s="123"/>
      <c r="E14" s="17" t="s">
        <v>5</v>
      </c>
      <c r="F14" s="18" t="s">
        <v>6</v>
      </c>
      <c r="G14" s="19" t="s">
        <v>7</v>
      </c>
      <c r="H14" s="20"/>
    </row>
    <row r="15" spans="2:8" ht="138.75" customHeight="1" x14ac:dyDescent="0.25">
      <c r="B15" s="91"/>
      <c r="C15" s="95" t="s">
        <v>8</v>
      </c>
      <c r="D15" s="96"/>
      <c r="E15" s="33" t="s">
        <v>78</v>
      </c>
      <c r="F15" s="35" t="s">
        <v>79</v>
      </c>
      <c r="G15" s="71" t="s">
        <v>73</v>
      </c>
      <c r="H15" s="23"/>
    </row>
    <row r="16" spans="2:8" ht="69.95" customHeight="1" x14ac:dyDescent="0.25">
      <c r="B16" s="91"/>
      <c r="C16" s="40" t="s">
        <v>9</v>
      </c>
      <c r="D16" s="41" t="s">
        <v>15</v>
      </c>
      <c r="E16" s="42">
        <f>IF(G16=0,0,ROUND(F16/G16*100,1))</f>
        <v>71.7</v>
      </c>
      <c r="F16" s="43">
        <v>11973</v>
      </c>
      <c r="G16" s="44">
        <v>16691</v>
      </c>
      <c r="H16" s="23"/>
    </row>
    <row r="17" spans="2:8" ht="69.95" hidden="1" customHeight="1" x14ac:dyDescent="0.25">
      <c r="B17" s="91"/>
      <c r="C17" s="97" t="s">
        <v>11</v>
      </c>
      <c r="D17" s="45" t="s">
        <v>12</v>
      </c>
      <c r="E17" s="46">
        <f>IF(G17=0,0,ROUND(F17/G17*100,1))</f>
        <v>0</v>
      </c>
      <c r="F17" s="47"/>
      <c r="G17" s="48"/>
      <c r="H17" s="23"/>
    </row>
    <row r="18" spans="2:8" ht="69.95" hidden="1" customHeight="1" x14ac:dyDescent="0.25">
      <c r="B18" s="91"/>
      <c r="C18" s="98"/>
      <c r="D18" s="45" t="s">
        <v>13</v>
      </c>
      <c r="E18" s="46">
        <f t="shared" ref="E18:E30" si="0">IF(G18=0,0,ROUND(F18/G18*100,1))</f>
        <v>0</v>
      </c>
      <c r="F18" s="47"/>
      <c r="G18" s="48"/>
      <c r="H18" s="23"/>
    </row>
    <row r="19" spans="2:8" ht="69.95" hidden="1" customHeight="1" x14ac:dyDescent="0.25">
      <c r="B19" s="91"/>
      <c r="C19" s="98"/>
      <c r="D19" s="45" t="s">
        <v>14</v>
      </c>
      <c r="E19" s="46">
        <f t="shared" si="0"/>
        <v>0</v>
      </c>
      <c r="F19" s="47"/>
      <c r="G19" s="48"/>
      <c r="H19" s="23"/>
    </row>
    <row r="20" spans="2:8" ht="60.75" customHeight="1" x14ac:dyDescent="0.25">
      <c r="B20" s="91"/>
      <c r="C20" s="98"/>
      <c r="D20" s="49" t="s">
        <v>15</v>
      </c>
      <c r="E20" s="24">
        <f t="shared" si="0"/>
        <v>74.099999999999994</v>
      </c>
      <c r="F20" s="25">
        <v>343</v>
      </c>
      <c r="G20" s="26">
        <v>463</v>
      </c>
      <c r="H20" s="23"/>
    </row>
    <row r="21" spans="2:8" ht="60.75" customHeight="1" x14ac:dyDescent="0.25">
      <c r="B21" s="91"/>
      <c r="C21" s="98"/>
      <c r="D21" s="39" t="s">
        <v>16</v>
      </c>
      <c r="E21" s="24">
        <f t="shared" si="0"/>
        <v>81.7</v>
      </c>
      <c r="F21" s="25">
        <v>384</v>
      </c>
      <c r="G21" s="26">
        <v>470</v>
      </c>
      <c r="H21" s="23"/>
    </row>
    <row r="22" spans="2:8" ht="60.75" customHeight="1" x14ac:dyDescent="0.25">
      <c r="B22" s="91"/>
      <c r="C22" s="98"/>
      <c r="D22" s="39" t="s">
        <v>17</v>
      </c>
      <c r="E22" s="24">
        <f t="shared" si="0"/>
        <v>89.8</v>
      </c>
      <c r="F22" s="25">
        <v>281</v>
      </c>
      <c r="G22" s="26">
        <v>313</v>
      </c>
      <c r="H22" s="23"/>
    </row>
    <row r="23" spans="2:8" ht="60.75" customHeight="1" x14ac:dyDescent="0.25">
      <c r="B23" s="91"/>
      <c r="C23" s="98"/>
      <c r="D23" s="39" t="s">
        <v>18</v>
      </c>
      <c r="E23" s="24">
        <f t="shared" si="0"/>
        <v>93.4</v>
      </c>
      <c r="F23" s="25">
        <v>253</v>
      </c>
      <c r="G23" s="26">
        <v>271</v>
      </c>
      <c r="H23" s="23"/>
    </row>
    <row r="24" spans="2:8" ht="60.75" customHeight="1" x14ac:dyDescent="0.25">
      <c r="B24" s="91"/>
      <c r="C24" s="98"/>
      <c r="D24" s="62" t="s">
        <v>10</v>
      </c>
      <c r="E24" s="51">
        <f t="shared" ref="E24:E29" si="1">IF(G24=0,0,ROUND(F24/G24*100,1))</f>
        <v>96.5</v>
      </c>
      <c r="F24" s="52">
        <v>273</v>
      </c>
      <c r="G24" s="53">
        <v>283</v>
      </c>
      <c r="H24" s="23"/>
    </row>
    <row r="25" spans="2:8" ht="60.75" customHeight="1" x14ac:dyDescent="0.25">
      <c r="B25" s="91"/>
      <c r="C25" s="98"/>
      <c r="D25" s="62" t="s">
        <v>51</v>
      </c>
      <c r="E25" s="51">
        <f t="shared" si="1"/>
        <v>93.4</v>
      </c>
      <c r="F25" s="52">
        <v>283</v>
      </c>
      <c r="G25" s="53">
        <v>303</v>
      </c>
      <c r="H25" s="23"/>
    </row>
    <row r="26" spans="2:8" ht="60.75" customHeight="1" x14ac:dyDescent="0.25">
      <c r="B26" s="91"/>
      <c r="C26" s="98"/>
      <c r="D26" s="62" t="s">
        <v>52</v>
      </c>
      <c r="E26" s="51">
        <f t="shared" si="1"/>
        <v>80.599999999999994</v>
      </c>
      <c r="F26" s="52">
        <v>291</v>
      </c>
      <c r="G26" s="53">
        <v>361</v>
      </c>
      <c r="H26" s="23"/>
    </row>
    <row r="27" spans="2:8" ht="60.75" customHeight="1" x14ac:dyDescent="0.25">
      <c r="B27" s="91"/>
      <c r="C27" s="98"/>
      <c r="D27" s="62" t="s">
        <v>54</v>
      </c>
      <c r="E27" s="51">
        <f t="shared" si="1"/>
        <v>78.900000000000006</v>
      </c>
      <c r="F27" s="52">
        <v>221</v>
      </c>
      <c r="G27" s="53">
        <v>280</v>
      </c>
      <c r="H27" s="23"/>
    </row>
    <row r="28" spans="2:8" ht="60.75" customHeight="1" x14ac:dyDescent="0.25">
      <c r="B28" s="91"/>
      <c r="C28" s="98"/>
      <c r="D28" s="62" t="s">
        <v>57</v>
      </c>
      <c r="E28" s="51">
        <f t="shared" si="1"/>
        <v>78.900000000000006</v>
      </c>
      <c r="F28" s="52">
        <v>213</v>
      </c>
      <c r="G28" s="53">
        <v>270</v>
      </c>
      <c r="H28" s="23"/>
    </row>
    <row r="29" spans="2:8" ht="60.75" customHeight="1" x14ac:dyDescent="0.25">
      <c r="B29" s="91"/>
      <c r="C29" s="98"/>
      <c r="D29" s="62" t="s">
        <v>58</v>
      </c>
      <c r="E29" s="51">
        <f t="shared" si="1"/>
        <v>73.3</v>
      </c>
      <c r="F29" s="52">
        <v>63</v>
      </c>
      <c r="G29" s="53">
        <v>86</v>
      </c>
      <c r="H29" s="23"/>
    </row>
    <row r="30" spans="2:8" ht="60.75" customHeight="1" thickBot="1" x14ac:dyDescent="0.3">
      <c r="B30" s="92"/>
      <c r="C30" s="99"/>
      <c r="D30" s="64" t="s">
        <v>81</v>
      </c>
      <c r="E30" s="54">
        <f t="shared" si="0"/>
        <v>83.3</v>
      </c>
      <c r="F30" s="55">
        <v>70</v>
      </c>
      <c r="G30" s="56">
        <v>84</v>
      </c>
      <c r="H30" s="23"/>
    </row>
    <row r="31" spans="2:8" ht="30" customHeight="1" x14ac:dyDescent="0.3">
      <c r="F31" s="2"/>
      <c r="G31" s="2"/>
      <c r="H31" s="23"/>
    </row>
    <row r="32" spans="2:8" ht="35.1" customHeight="1" x14ac:dyDescent="0.3">
      <c r="B32" s="27" t="s">
        <v>9</v>
      </c>
      <c r="C32" s="27"/>
      <c r="D32" s="100" t="s">
        <v>19</v>
      </c>
      <c r="E32" s="100"/>
      <c r="F32" s="100"/>
      <c r="G32" s="100"/>
      <c r="H32" s="2"/>
    </row>
    <row r="33" spans="2:8" ht="35.1" customHeight="1" x14ac:dyDescent="0.3">
      <c r="B33" s="27" t="s">
        <v>11</v>
      </c>
      <c r="C33" s="27"/>
      <c r="D33" s="100" t="s">
        <v>20</v>
      </c>
      <c r="E33" s="100"/>
      <c r="F33" s="100"/>
      <c r="G33" s="100"/>
      <c r="H33" s="2"/>
    </row>
    <row r="34" spans="2:8" ht="35.1" customHeight="1" x14ac:dyDescent="0.25">
      <c r="B34" s="100" t="s">
        <v>21</v>
      </c>
      <c r="C34" s="100"/>
      <c r="D34" s="100"/>
      <c r="E34" s="100"/>
      <c r="F34" s="100"/>
      <c r="G34" s="100"/>
      <c r="H34" s="28"/>
    </row>
    <row r="35" spans="2:8" ht="35.1" customHeight="1" x14ac:dyDescent="0.25">
      <c r="B35" s="100" t="s">
        <v>22</v>
      </c>
      <c r="C35" s="100"/>
      <c r="D35" s="100"/>
      <c r="E35" s="100"/>
      <c r="F35" s="100"/>
      <c r="G35" s="100"/>
    </row>
    <row r="36" spans="2:8" ht="35.1" customHeight="1" x14ac:dyDescent="0.25">
      <c r="B36" s="100" t="s">
        <v>23</v>
      </c>
      <c r="C36" s="100"/>
      <c r="D36" s="100"/>
      <c r="E36" s="100"/>
      <c r="F36" s="100"/>
      <c r="G36" s="100"/>
    </row>
    <row r="37" spans="2:8" ht="35.1" customHeight="1" x14ac:dyDescent="0.25">
      <c r="B37" s="100" t="s">
        <v>24</v>
      </c>
      <c r="C37" s="100"/>
      <c r="D37" s="100"/>
      <c r="E37" s="100"/>
      <c r="F37" s="100"/>
      <c r="G37" s="100"/>
    </row>
    <row r="38" spans="2:8" ht="27" customHeight="1" thickBot="1" x14ac:dyDescent="0.3"/>
    <row r="39" spans="2:8" ht="72" customHeight="1" x14ac:dyDescent="0.25">
      <c r="D39" s="87" t="str">
        <f>E14</f>
        <v>INDICADOR</v>
      </c>
      <c r="E39" s="88"/>
      <c r="F39" s="87" t="s">
        <v>38</v>
      </c>
      <c r="G39" s="88"/>
    </row>
    <row r="40" spans="2:8" ht="114.75" customHeight="1" x14ac:dyDescent="0.25">
      <c r="D40" s="77" t="str">
        <f>E15</f>
        <v>Porcentaje  de expedientes clínicos revisados aprobados conforme a la 
NOM-004-SSA3-2012
FÓRMULA: VARIABLE1 / VARIABLE2 X 100</v>
      </c>
      <c r="E40" s="78"/>
      <c r="F40" s="106" t="s">
        <v>91</v>
      </c>
      <c r="G40" s="128"/>
    </row>
    <row r="41" spans="2:8" ht="42" customHeight="1" x14ac:dyDescent="0.25">
      <c r="D41" s="29"/>
      <c r="E41" s="30"/>
      <c r="F41" s="129"/>
      <c r="G41" s="128"/>
    </row>
    <row r="42" spans="2:8" ht="51.75" customHeight="1" x14ac:dyDescent="0.25">
      <c r="D42" s="29"/>
      <c r="E42" s="30"/>
      <c r="F42" s="129"/>
      <c r="G42" s="128"/>
    </row>
    <row r="43" spans="2:8" ht="50.1" customHeight="1" x14ac:dyDescent="0.25">
      <c r="D43" s="29"/>
      <c r="E43" s="30"/>
      <c r="F43" s="129"/>
      <c r="G43" s="128"/>
    </row>
    <row r="44" spans="2:8" ht="50.1" customHeight="1" x14ac:dyDescent="0.25">
      <c r="D44" s="29"/>
      <c r="E44" s="30"/>
      <c r="F44" s="129"/>
      <c r="G44" s="128"/>
    </row>
    <row r="45" spans="2:8" ht="50.1" customHeight="1" x14ac:dyDescent="0.25">
      <c r="D45" s="29"/>
      <c r="E45" s="30"/>
      <c r="F45" s="129"/>
      <c r="G45" s="128"/>
    </row>
    <row r="46" spans="2:8" ht="75.75" customHeight="1" x14ac:dyDescent="0.25">
      <c r="D46" s="29"/>
      <c r="E46" s="30"/>
      <c r="F46" s="129"/>
      <c r="G46" s="128"/>
    </row>
    <row r="47" spans="2:8" ht="50.1" customHeight="1" x14ac:dyDescent="0.25">
      <c r="D47" s="29"/>
      <c r="E47" s="30"/>
      <c r="F47" s="129"/>
      <c r="G47" s="128"/>
    </row>
    <row r="48" spans="2:8" ht="50.1" customHeight="1" x14ac:dyDescent="0.25">
      <c r="D48" s="29"/>
      <c r="E48" s="30"/>
      <c r="F48" s="129"/>
      <c r="G48" s="128"/>
    </row>
    <row r="49" spans="4:7" ht="60.75" customHeight="1" x14ac:dyDescent="0.25">
      <c r="D49" s="29"/>
      <c r="E49" s="30"/>
      <c r="F49" s="129"/>
      <c r="G49" s="128"/>
    </row>
    <row r="50" spans="4:7" ht="60.75" customHeight="1" x14ac:dyDescent="0.25">
      <c r="D50" s="29"/>
      <c r="E50" s="30"/>
      <c r="F50" s="129"/>
      <c r="G50" s="128"/>
    </row>
    <row r="51" spans="4:7" ht="64.5" customHeight="1" x14ac:dyDescent="0.25">
      <c r="D51" s="29"/>
      <c r="E51" s="30"/>
      <c r="F51" s="129"/>
      <c r="G51" s="128"/>
    </row>
    <row r="52" spans="4:7" ht="64.5" customHeight="1" x14ac:dyDescent="0.25">
      <c r="D52" s="29"/>
      <c r="E52" s="30"/>
      <c r="F52" s="129"/>
      <c r="G52" s="128"/>
    </row>
    <row r="53" spans="4:7" ht="87.75" customHeight="1" x14ac:dyDescent="0.25">
      <c r="D53" s="29"/>
      <c r="E53" s="30"/>
      <c r="F53" s="129"/>
      <c r="G53" s="128"/>
    </row>
    <row r="54" spans="4:7" ht="118.5" customHeight="1" thickBot="1" x14ac:dyDescent="0.3">
      <c r="D54" s="31"/>
      <c r="E54" s="32"/>
      <c r="F54" s="130"/>
      <c r="G54" s="131"/>
    </row>
    <row r="55" spans="4:7" ht="33" customHeight="1" thickBot="1" x14ac:dyDescent="0.3"/>
    <row r="56" spans="4:7" ht="50.1" customHeight="1" x14ac:dyDescent="0.5">
      <c r="D56" s="83" t="str">
        <f>F14</f>
        <v xml:space="preserve">VARIABLE 1 </v>
      </c>
      <c r="E56" s="84"/>
      <c r="F56" s="83" t="str">
        <f>G14</f>
        <v>VARIABLE 2</v>
      </c>
      <c r="G56" s="84"/>
    </row>
    <row r="57" spans="4:7" ht="70.5" customHeight="1" x14ac:dyDescent="0.25">
      <c r="D57" s="85" t="str">
        <f>F15</f>
        <v>Número de expedientes clínicos revisados  que cumplen con los criterios de la 
NOM-004-SSA3-2012</v>
      </c>
      <c r="E57" s="86"/>
      <c r="F57" s="85" t="str">
        <f>G15</f>
        <v>Total de expedientes revisados por el Comité del expediente clínico institucional</v>
      </c>
      <c r="G57" s="86"/>
    </row>
    <row r="58" spans="4:7" ht="50.1" customHeight="1" x14ac:dyDescent="0.25">
      <c r="D58" s="29"/>
      <c r="E58" s="30"/>
      <c r="F58" s="29"/>
      <c r="G58" s="30"/>
    </row>
    <row r="59" spans="4:7" ht="50.1" customHeight="1" x14ac:dyDescent="0.25">
      <c r="D59" s="29"/>
      <c r="E59" s="30"/>
      <c r="F59" s="29"/>
      <c r="G59" s="30"/>
    </row>
    <row r="60" spans="4:7" ht="50.1" customHeight="1" x14ac:dyDescent="0.25">
      <c r="D60" s="29"/>
      <c r="E60" s="30"/>
      <c r="F60" s="29"/>
      <c r="G60" s="30"/>
    </row>
    <row r="61" spans="4:7" ht="50.1" customHeight="1" x14ac:dyDescent="0.25">
      <c r="D61" s="29"/>
      <c r="E61" s="30"/>
      <c r="F61" s="29"/>
      <c r="G61" s="30"/>
    </row>
    <row r="62" spans="4:7" ht="50.1" customHeight="1" x14ac:dyDescent="0.25">
      <c r="D62" s="29"/>
      <c r="E62" s="30"/>
      <c r="F62" s="29"/>
      <c r="G62" s="30"/>
    </row>
    <row r="63" spans="4:7" ht="50.1" customHeight="1" x14ac:dyDescent="0.25">
      <c r="D63" s="29"/>
      <c r="E63" s="30"/>
      <c r="F63" s="29"/>
      <c r="G63" s="30"/>
    </row>
    <row r="64" spans="4:7" ht="50.1" customHeight="1" x14ac:dyDescent="0.25">
      <c r="D64" s="29"/>
      <c r="E64" s="30"/>
      <c r="F64" s="29"/>
      <c r="G64" s="30"/>
    </row>
    <row r="65" spans="4:7" ht="50.1" customHeight="1" x14ac:dyDescent="0.25">
      <c r="D65" s="29"/>
      <c r="E65" s="30"/>
      <c r="F65" s="29"/>
      <c r="G65" s="30"/>
    </row>
    <row r="66" spans="4:7" ht="50.1" customHeight="1" x14ac:dyDescent="0.25">
      <c r="D66" s="29"/>
      <c r="E66" s="30"/>
      <c r="F66" s="29"/>
      <c r="G66" s="30"/>
    </row>
    <row r="67" spans="4:7" ht="50.1" customHeight="1" x14ac:dyDescent="0.25">
      <c r="D67" s="29"/>
      <c r="E67" s="30"/>
      <c r="F67" s="29"/>
      <c r="G67" s="30"/>
    </row>
    <row r="68" spans="4:7" ht="50.1" customHeight="1" thickBot="1" x14ac:dyDescent="0.3">
      <c r="D68" s="31"/>
      <c r="E68" s="32"/>
      <c r="F68" s="31"/>
      <c r="G68" s="32"/>
    </row>
  </sheetData>
  <sheetProtection selectLockedCells="1"/>
  <dataConsolidate/>
  <mergeCells count="24">
    <mergeCell ref="E3:F3"/>
    <mergeCell ref="E4:F4"/>
    <mergeCell ref="E5:F5"/>
    <mergeCell ref="E6:F6"/>
    <mergeCell ref="B8:D8"/>
    <mergeCell ref="D39:E39"/>
    <mergeCell ref="F39:G39"/>
    <mergeCell ref="G13:H13"/>
    <mergeCell ref="B14:B30"/>
    <mergeCell ref="C14:D14"/>
    <mergeCell ref="C15:D15"/>
    <mergeCell ref="C17:C30"/>
    <mergeCell ref="D32:G32"/>
    <mergeCell ref="D33:G33"/>
    <mergeCell ref="B34:G34"/>
    <mergeCell ref="B35:G35"/>
    <mergeCell ref="B36:G36"/>
    <mergeCell ref="B37:G37"/>
    <mergeCell ref="D40:E40"/>
    <mergeCell ref="F40:G54"/>
    <mergeCell ref="D56:E56"/>
    <mergeCell ref="F56:G56"/>
    <mergeCell ref="D57:E57"/>
    <mergeCell ref="F57:G57"/>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28</vt:i4>
      </vt:variant>
    </vt:vector>
  </HeadingPairs>
  <TitlesOfParts>
    <vt:vector size="42" baseType="lpstr">
      <vt:lpstr>E023 IND 1_2022</vt:lpstr>
      <vt:lpstr>E023 IND 2_2022</vt:lpstr>
      <vt:lpstr>E023 IND 3_2021</vt:lpstr>
      <vt:lpstr>E023 IND 4_2022</vt:lpstr>
      <vt:lpstr>E023 IND 5_2022</vt:lpstr>
      <vt:lpstr>E023 IND 6_2022</vt:lpstr>
      <vt:lpstr>E023 IND 7_2022</vt:lpstr>
      <vt:lpstr>E023 IND 8_2022</vt:lpstr>
      <vt:lpstr>E023 IND 9_2022</vt:lpstr>
      <vt:lpstr>E023 IND 10_2022</vt:lpstr>
      <vt:lpstr>E023 IND 11_2022</vt:lpstr>
      <vt:lpstr>E023 IND 12_2022</vt:lpstr>
      <vt:lpstr>E023 IND 13_2022</vt:lpstr>
      <vt:lpstr>E023 IND 14_2022</vt:lpstr>
      <vt:lpstr>'E023 IND 1_2022'!Área_de_impresión</vt:lpstr>
      <vt:lpstr>'E023 IND 10_2022'!Área_de_impresión</vt:lpstr>
      <vt:lpstr>'E023 IND 11_2022'!Área_de_impresión</vt:lpstr>
      <vt:lpstr>'E023 IND 12_2022'!Área_de_impresión</vt:lpstr>
      <vt:lpstr>'E023 IND 13_2022'!Área_de_impresión</vt:lpstr>
      <vt:lpstr>'E023 IND 14_2022'!Área_de_impresión</vt:lpstr>
      <vt:lpstr>'E023 IND 2_2022'!Área_de_impresión</vt:lpstr>
      <vt:lpstr>'E023 IND 3_2021'!Área_de_impresión</vt:lpstr>
      <vt:lpstr>'E023 IND 4_2022'!Área_de_impresión</vt:lpstr>
      <vt:lpstr>'E023 IND 5_2022'!Área_de_impresión</vt:lpstr>
      <vt:lpstr>'E023 IND 6_2022'!Área_de_impresión</vt:lpstr>
      <vt:lpstr>'E023 IND 7_2022'!Área_de_impresión</vt:lpstr>
      <vt:lpstr>'E023 IND 8_2022'!Área_de_impresión</vt:lpstr>
      <vt:lpstr>'E023 IND 9_2022'!Área_de_impresión</vt:lpstr>
      <vt:lpstr>'E023 IND 1_2022'!Títulos_a_imprimir</vt:lpstr>
      <vt:lpstr>'E023 IND 10_2022'!Títulos_a_imprimir</vt:lpstr>
      <vt:lpstr>'E023 IND 11_2022'!Títulos_a_imprimir</vt:lpstr>
      <vt:lpstr>'E023 IND 12_2022'!Títulos_a_imprimir</vt:lpstr>
      <vt:lpstr>'E023 IND 13_2022'!Títulos_a_imprimir</vt:lpstr>
      <vt:lpstr>'E023 IND 14_2022'!Títulos_a_imprimir</vt:lpstr>
      <vt:lpstr>'E023 IND 2_2022'!Títulos_a_imprimir</vt:lpstr>
      <vt:lpstr>'E023 IND 3_2021'!Títulos_a_imprimir</vt:lpstr>
      <vt:lpstr>'E023 IND 4_2022'!Títulos_a_imprimir</vt:lpstr>
      <vt:lpstr>'E023 IND 5_2022'!Títulos_a_imprimir</vt:lpstr>
      <vt:lpstr>'E023 IND 6_2022'!Títulos_a_imprimir</vt:lpstr>
      <vt:lpstr>'E023 IND 7_2022'!Títulos_a_imprimir</vt:lpstr>
      <vt:lpstr>'E023 IND 8_2022'!Títulos_a_imprimir</vt:lpstr>
      <vt:lpstr>'E023 IND 9_2022'!Títulos_a_imprimir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2023-04-25T17:18:14Z</cp:lastPrinted>
  <dcterms:created xsi:type="dcterms:W3CDTF">2016-09-13T20:14:40Z</dcterms:created>
  <dcterms:modified xsi:type="dcterms:W3CDTF">2023-05-15T22:30:16Z</dcterms:modified>
</cp:coreProperties>
</file>