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workbookProtection workbookPassword="CE88" lockStructure="1"/>
  <bookViews>
    <workbookView xWindow="0" yWindow="0" windowWidth="25200" windowHeight="11985"/>
  </bookViews>
  <sheets>
    <sheet name="Info" sheetId="1" r:id="rId1"/>
    <sheet name="listabcos" sheetId="3" state="hidden" r:id="rId2"/>
  </sheets>
  <calcPr calcId="152511"/>
</workbook>
</file>

<file path=xl/calcChain.xml><?xml version="1.0" encoding="utf-8"?>
<calcChain xmlns="http://schemas.openxmlformats.org/spreadsheetml/2006/main">
  <c r="C17" i="1" l="1"/>
  <c r="C16" i="1"/>
  <c r="C20" i="1"/>
  <c r="C21" i="1"/>
  <c r="E25" i="1"/>
  <c r="E24" i="1"/>
  <c r="C24" i="1"/>
  <c r="C25" i="1"/>
  <c r="E14" i="1"/>
  <c r="E13" i="1"/>
  <c r="C14" i="1"/>
  <c r="C13" i="1"/>
  <c r="E20" i="1"/>
  <c r="B24" i="1"/>
  <c r="B20" i="1"/>
  <c r="B16" i="1"/>
  <c r="B13" i="1"/>
  <c r="H16" i="1"/>
  <c r="G16" i="1"/>
  <c r="F16" i="1"/>
  <c r="E16" i="1"/>
</calcChain>
</file>

<file path=xl/sharedStrings.xml><?xml version="1.0" encoding="utf-8"?>
<sst xmlns="http://schemas.openxmlformats.org/spreadsheetml/2006/main" count="39" uniqueCount="37">
  <si>
    <t>Información para recibir transferencias en cuentas Banorte</t>
  </si>
  <si>
    <t>Information to receive wire transfers into Banorte accounts</t>
  </si>
  <si>
    <t>American Dollars</t>
  </si>
  <si>
    <t>Dólares Americanos</t>
  </si>
  <si>
    <t>Swiss Francs</t>
  </si>
  <si>
    <t>Francos Suizos</t>
  </si>
  <si>
    <t>Libra Esterlina</t>
  </si>
  <si>
    <t>Canadian Dollars</t>
  </si>
  <si>
    <t>Dólares Canadienses</t>
  </si>
  <si>
    <t>Japanese Yens</t>
  </si>
  <si>
    <t>Yenes Japoneses</t>
  </si>
  <si>
    <t>Swedish Kronor</t>
  </si>
  <si>
    <t>Coronas Suecas</t>
  </si>
  <si>
    <t>Euros</t>
  </si>
  <si>
    <t>Sterling Pounds</t>
  </si>
  <si>
    <t>CRESCHZZ80A
Credit Suisse
Zurich. Suiza</t>
  </si>
  <si>
    <t>BARCGB22XXX
Barclays Bank
Londres. Reino Unido</t>
  </si>
  <si>
    <t>ROYCCAT2XXX
The Royal Bank of Canada
Toronto. Canada</t>
  </si>
  <si>
    <t>ABNAJPJTXXX
ABN Amro Bank
Tokio. Japón</t>
  </si>
  <si>
    <t>ESSESEKKXXX
Skandinaviska Enskilda Banken
Estocolmo. Suecia</t>
  </si>
  <si>
    <t>COBADEFFXXX
Commerzbank AG
Frankfurt. Alemania</t>
  </si>
  <si>
    <t>BOFMCAM2XXX
Bank of Montreal
Montreal. Canada</t>
  </si>
  <si>
    <t>POPUESMMXXX
Banco Popular Español
Madrid. España</t>
  </si>
  <si>
    <t>CHASGB2LXXX
JP Morgan Chase Bank
Londres. Reino Unido</t>
  </si>
  <si>
    <t>BOTKJPJTXXX
Bank of Tokio Mitzubishi
Tokio. Japon</t>
  </si>
  <si>
    <t>MHCBJPJTXXX
Mizuho Corporate Bank
Tokio. Japon</t>
  </si>
  <si>
    <t>BOFAUS6SXXX
(ABA 121-000-358)
Bank of America NA
San Francisco, CA. USA</t>
  </si>
  <si>
    <t>All requested information must be filled in order to be able to apply the funds.</t>
  </si>
  <si>
    <t>Se requiere que toda la información sea proporcionada para poder aplicar los fondos.</t>
  </si>
  <si>
    <t>Notas:</t>
  </si>
  <si>
    <t>Favor de notificar mediante mensaje de Swift MT103</t>
  </si>
  <si>
    <t>Please advise by SWIFT MT103</t>
  </si>
  <si>
    <t>Divisa</t>
  </si>
  <si>
    <t>PNBPUS33XXX
(ABA 026-005-092)
Wells Fargo Bank
New York, NY. USA</t>
  </si>
  <si>
    <t>SCBLUS33XXX
(ABA 026-002-561)
Standard Chartered Bank
New York, NY. USA</t>
  </si>
  <si>
    <t>Seleccionar</t>
  </si>
  <si>
    <t>CHASUS33XXX
(ABA 021-000-021)
JP Morgan Chase Bank
New York, NY. 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</si>
</sst>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 vertical="top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 vertical="top"/>
    </xf>
    <xf numFmtId="0" fontId="5" fillId="0" borderId="0" xfId="0" applyFont="1"/>
    <xf numFmtId="0" fontId="7" fillId="0" borderId="0" xfId="0" applyFont="1"/>
    <xf numFmtId="0" fontId="1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9" fillId="0" borderId="0" xfId="0" applyFont="1"/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</cellXfs>
  <cellStyles count="1">
    <cellStyle name="Normal" xfId="0" builtinId="0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60"/>
  <sheetViews>
    <sheetView showGridLines="0" showRowColHeaders="0" tabSelected="1" zoomScale="120" zoomScaleNormal="120" workbookViewId="0">
      <selection activeCell="E5" sqref="E5:G5"/>
    </sheetView>
  </sheetViews>
  <sheetFormatPr baseColWidth="10" defaultColWidth="0" defaultRowHeight="15" zeroHeight="1" x14ac:dyDescent="0.25"/>
  <cols>
    <col min="1" max="1" width="3.5703125" customWidth="1"/>
    <col min="2" max="2" width="10.42578125" customWidth="1"/>
    <col min="3" max="3" width="20.7109375" customWidth="1"/>
    <col min="4" max="4" width="2.7109375" customWidth="1"/>
    <col min="5" max="8" width="21" style="1" customWidth="1"/>
    <col min="9" max="9" width="3.5703125" customWidth="1"/>
    <col min="10" max="12" width="0" hidden="1" customWidth="1"/>
    <col min="13" max="16384" width="12" hidden="1"/>
  </cols>
  <sheetData>
    <row r="1" spans="2:8" x14ac:dyDescent="0.25"/>
    <row r="2" spans="2:8" ht="21" x14ac:dyDescent="0.35">
      <c r="B2" s="3" t="s">
        <v>0</v>
      </c>
    </row>
    <row r="3" spans="2:8" ht="18.75" x14ac:dyDescent="0.3">
      <c r="B3" s="4" t="s">
        <v>1</v>
      </c>
    </row>
    <row r="4" spans="2:8" x14ac:dyDescent="0.25"/>
    <row r="5" spans="2:8" x14ac:dyDescent="0.25">
      <c r="C5" s="2" t="s">
        <v>32</v>
      </c>
      <c r="E5" s="16" t="s">
        <v>3</v>
      </c>
      <c r="F5" s="17"/>
      <c r="G5" s="18"/>
      <c r="H5" s="8"/>
    </row>
    <row r="6" spans="2:8" x14ac:dyDescent="0.25"/>
    <row r="7" spans="2:8" x14ac:dyDescent="0.25">
      <c r="B7" s="2" t="s">
        <v>29</v>
      </c>
      <c r="C7" t="s">
        <v>30</v>
      </c>
    </row>
    <row r="8" spans="2:8" x14ac:dyDescent="0.25">
      <c r="C8" s="7" t="s">
        <v>31</v>
      </c>
    </row>
    <row r="9" spans="2:8" x14ac:dyDescent="0.25">
      <c r="C9" t="s">
        <v>28</v>
      </c>
    </row>
    <row r="10" spans="2:8" x14ac:dyDescent="0.25">
      <c r="C10" s="7" t="s">
        <v>27</v>
      </c>
    </row>
    <row r="11" spans="2:8" x14ac:dyDescent="0.25"/>
    <row r="12" spans="2:8" x14ac:dyDescent="0.25"/>
    <row r="13" spans="2:8" ht="15" customHeight="1" x14ac:dyDescent="0.25">
      <c r="B13" s="5" t="str">
        <f>IF(E5="","",":50:")</f>
        <v>:50:</v>
      </c>
      <c r="C13" s="9" t="str">
        <f>IF(E5="","","Datos del Ordenante")</f>
        <v>Datos del Ordenante</v>
      </c>
      <c r="E13" s="19" t="str">
        <f>IF(E5="","","account, name, address")</f>
        <v>account, name, address</v>
      </c>
      <c r="F13" s="19"/>
      <c r="G13" s="19"/>
      <c r="H13" s="19"/>
    </row>
    <row r="14" spans="2:8" ht="15" customHeight="1" x14ac:dyDescent="0.25">
      <c r="B14" s="5"/>
      <c r="C14" s="14" t="str">
        <f>IF(E5="","","Ordering customer")</f>
        <v>Ordering customer</v>
      </c>
      <c r="D14" s="15"/>
      <c r="E14" s="20" t="str">
        <f>IF(E5="","","account, name, address")</f>
        <v>account, name, address</v>
      </c>
      <c r="F14" s="20"/>
      <c r="G14" s="20"/>
      <c r="H14" s="20"/>
    </row>
    <row r="15" spans="2:8" ht="15" customHeight="1" x14ac:dyDescent="0.25"/>
    <row r="16" spans="2:8" ht="15" customHeight="1" x14ac:dyDescent="0.25">
      <c r="B16" s="5" t="str">
        <f>IF(E5="","",":56A:")</f>
        <v>:56A:</v>
      </c>
      <c r="C16" s="9" t="str">
        <f>IF(E5="","","Banco Intemediario")</f>
        <v>Banco Intemediario</v>
      </c>
      <c r="E16" s="21" t="str">
        <f>IF(E5="Seleccionar","",IF(VLOOKUP(E5,listabcos!A2:F8,3,FALSE)=0,"",VLOOKUP(E5,listabcos!A2:F8,3,FALSE)))</f>
        <v>CHASUS33XXX
(ABA 021-000-021)
JP Morgan Chase Bank
New York, NY. USA</v>
      </c>
      <c r="F16" s="21" t="str">
        <f>IF(E5="Seleccionar","",IF(VLOOKUP(E5,listabcos!A2:F8,4,FALSE)=0,"",VLOOKUP(E5,listabcos!A2:F8,4,FALSE)))</f>
        <v>BOFAUS6SXXX
(ABA 121-000-358)
Bank of America NA
San Francisco, CA. USA</v>
      </c>
      <c r="G16" s="21" t="str">
        <f>IF(E5="Seleccionar","",IF(E5="","",IF(VLOOKUP(E5,listabcos!A2:F8,5,FALSE)=0,"",VLOOKUP(E5,listabcos!A2:F8,5,FALSE))))</f>
        <v>PNBPUS33XXX
(ABA 026-005-092)
Wells Fargo Bank
New York, NY. USA</v>
      </c>
      <c r="H16" s="21" t="str">
        <f>IF(E5="Seleccionar","",IF(VLOOKUP(E5,listabcos!A2:F8,6,FALSE)=0,"",VLOOKUP(E5,listabcos!A2:F8,6,FALSE)))</f>
        <v>SCBLUS33XXX
(ABA 026-002-561)
Standard Chartered Bank
New York, NY. USA</v>
      </c>
    </row>
    <row r="17" spans="2:8" ht="15" customHeight="1" x14ac:dyDescent="0.25">
      <c r="B17" s="5"/>
      <c r="C17" s="14" t="str">
        <f>IF(E5="","","Intermediary bank")</f>
        <v>Intermediary bank</v>
      </c>
      <c r="E17" s="21"/>
      <c r="F17" s="21"/>
      <c r="G17" s="21"/>
      <c r="H17" s="21"/>
    </row>
    <row r="18" spans="2:8" ht="15" customHeight="1" x14ac:dyDescent="0.25">
      <c r="B18" s="5"/>
      <c r="C18" s="14"/>
      <c r="E18" s="21"/>
      <c r="F18" s="21"/>
      <c r="G18" s="21"/>
      <c r="H18" s="21"/>
    </row>
    <row r="19" spans="2:8" ht="15" customHeight="1" x14ac:dyDescent="0.25"/>
    <row r="20" spans="2:8" ht="15" customHeight="1" x14ac:dyDescent="0.25">
      <c r="B20" s="5" t="str">
        <f>IF(E5="","",":57A:")</f>
        <v>:57A:</v>
      </c>
      <c r="C20" s="9" t="str">
        <f>IF(E5="","","Banco Destino")</f>
        <v>Banco Destino</v>
      </c>
      <c r="E20" s="21" t="str">
        <f>IF(E5="","","MENOMXMTXXX
Banco Mercantil del Norte SA
Monterrey, NL. Mexico")</f>
        <v>MENOMXMTXXX
Banco Mercantil del Norte SA
Monterrey, NL. Mexico</v>
      </c>
    </row>
    <row r="21" spans="2:8" ht="15" customHeight="1" x14ac:dyDescent="0.25">
      <c r="B21" s="5"/>
      <c r="C21" s="14" t="str">
        <f>IF(E5="","","Beneficiary Bank")</f>
        <v>Beneficiary Bank</v>
      </c>
      <c r="E21" s="21"/>
    </row>
    <row r="22" spans="2:8" ht="15" customHeight="1" x14ac:dyDescent="0.25">
      <c r="B22" s="5"/>
      <c r="C22" s="14"/>
      <c r="E22" s="21"/>
    </row>
    <row r="23" spans="2:8" ht="15" customHeight="1" x14ac:dyDescent="0.25"/>
    <row r="24" spans="2:8" ht="15" customHeight="1" x14ac:dyDescent="0.25">
      <c r="B24" s="5" t="str">
        <f>IF(E5="","",":59:")</f>
        <v>:59:</v>
      </c>
      <c r="C24" s="10" t="str">
        <f>IF(E5="","","Datos del Beneficiario")</f>
        <v>Datos del Beneficiario</v>
      </c>
      <c r="E24" s="19" t="str">
        <f>IF(E5="","","cuenta, nombre, dirección
account, name, address")</f>
        <v>cuenta, nombre, dirección
account, name, address</v>
      </c>
      <c r="F24" s="19"/>
      <c r="G24" s="19"/>
      <c r="H24" s="19"/>
    </row>
    <row r="25" spans="2:8" ht="15" customHeight="1" x14ac:dyDescent="0.25">
      <c r="C25" s="14" t="str">
        <f>IF(E5="","","Beneficiary customer")</f>
        <v>Beneficiary customer</v>
      </c>
      <c r="E25" s="7" t="str">
        <f>IF(E5="","","account, name, address")</f>
        <v>account, name, address</v>
      </c>
    </row>
    <row r="26" spans="2:8" ht="15" customHeight="1" x14ac:dyDescent="0.25"/>
    <row r="27" spans="2:8" x14ac:dyDescent="0.25"/>
    <row r="28" spans="2:8" hidden="1" x14ac:dyDescent="0.25"/>
    <row r="29" spans="2:8" hidden="1" x14ac:dyDescent="0.25"/>
    <row r="30" spans="2:8" hidden="1" x14ac:dyDescent="0.25"/>
    <row r="31" spans="2:8" hidden="1" x14ac:dyDescent="0.25"/>
    <row r="32" spans="2:8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</sheetData>
  <sheetProtection password="CE88" sheet="1" objects="1" scenarios="1" selectLockedCells="1" selectUnlockedCells="1"/>
  <mergeCells count="9">
    <mergeCell ref="E5:G5"/>
    <mergeCell ref="E24:H24"/>
    <mergeCell ref="E13:H13"/>
    <mergeCell ref="E14:H14"/>
    <mergeCell ref="E20:E22"/>
    <mergeCell ref="E16:E18"/>
    <mergeCell ref="F16:F18"/>
    <mergeCell ref="G16:G18"/>
    <mergeCell ref="H16:H18"/>
  </mergeCells>
  <conditionalFormatting sqref="E5:G5">
    <cfRule type="expression" dxfId="0" priority="1">
      <formula>$E$5="Seleccionar"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listabcos!A1:A8</xm:f>
          </x14:formula1>
          <xm:sqref>E5:G5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L13"/>
  <sheetViews>
    <sheetView workbookViewId="0">
      <selection activeCell="C2" sqref="C2"/>
    </sheetView>
  </sheetViews>
  <sheetFormatPr baseColWidth="10" defaultRowHeight="12.75" x14ac:dyDescent="0.2"/>
  <cols>
    <col min="1" max="1" width="17.7109375" style="11" bestFit="1" customWidth="1"/>
    <col min="2" max="2" width="14.85546875" style="6" bestFit="1" customWidth="1"/>
    <col min="3" max="3" width="26" style="6" bestFit="1" customWidth="1"/>
    <col min="4" max="4" width="20.5703125" style="6" bestFit="1" customWidth="1"/>
    <col min="5" max="5" width="19.5703125" style="6" bestFit="1" customWidth="1"/>
    <col min="6" max="6" width="20.7109375" style="6" bestFit="1" customWidth="1"/>
    <col min="7" max="16384" width="11.42578125" style="6"/>
  </cols>
  <sheetData>
    <row r="1" spans="1:12" x14ac:dyDescent="0.2">
      <c r="A1" s="11" t="s">
        <v>35</v>
      </c>
    </row>
    <row r="2" spans="1:12" ht="51" x14ac:dyDescent="0.2">
      <c r="A2" s="12" t="s">
        <v>3</v>
      </c>
      <c r="B2" s="12" t="s">
        <v>2</v>
      </c>
      <c r="C2" s="13" t="s">
        <v>36</v>
      </c>
      <c r="D2" s="13" t="s">
        <v>26</v>
      </c>
      <c r="E2" s="13" t="s">
        <v>33</v>
      </c>
      <c r="F2" s="13" t="s">
        <v>34</v>
      </c>
      <c r="G2" s="11"/>
      <c r="H2" s="11"/>
      <c r="I2" s="11"/>
      <c r="J2" s="11"/>
      <c r="K2" s="11"/>
      <c r="L2" s="11"/>
    </row>
    <row r="3" spans="1:12" ht="38.25" x14ac:dyDescent="0.2">
      <c r="A3" s="12" t="s">
        <v>13</v>
      </c>
      <c r="B3" s="12" t="s">
        <v>13</v>
      </c>
      <c r="C3" s="13" t="s">
        <v>20</v>
      </c>
      <c r="D3" s="13" t="s">
        <v>22</v>
      </c>
      <c r="E3" s="13" t="s">
        <v>23</v>
      </c>
      <c r="F3" s="12"/>
      <c r="G3" s="11"/>
      <c r="H3" s="11"/>
      <c r="I3" s="11"/>
      <c r="J3" s="11"/>
      <c r="K3" s="11"/>
      <c r="L3" s="11"/>
    </row>
    <row r="4" spans="1:12" ht="38.25" x14ac:dyDescent="0.2">
      <c r="A4" s="12" t="s">
        <v>8</v>
      </c>
      <c r="B4" s="12" t="s">
        <v>7</v>
      </c>
      <c r="C4" s="13" t="s">
        <v>17</v>
      </c>
      <c r="D4" s="13" t="s">
        <v>21</v>
      </c>
      <c r="E4" s="12"/>
      <c r="F4" s="12"/>
      <c r="G4" s="11"/>
      <c r="H4" s="11"/>
      <c r="I4" s="11"/>
      <c r="J4" s="11"/>
      <c r="K4" s="11"/>
      <c r="L4" s="11"/>
    </row>
    <row r="5" spans="1:12" ht="38.25" x14ac:dyDescent="0.2">
      <c r="A5" s="12" t="s">
        <v>6</v>
      </c>
      <c r="B5" s="12" t="s">
        <v>14</v>
      </c>
      <c r="C5" s="13" t="s">
        <v>16</v>
      </c>
      <c r="D5" s="12"/>
      <c r="E5" s="12"/>
      <c r="F5" s="12"/>
      <c r="G5" s="11"/>
      <c r="H5" s="11"/>
      <c r="I5" s="11"/>
      <c r="J5" s="11"/>
      <c r="K5" s="11"/>
      <c r="L5" s="11"/>
    </row>
    <row r="6" spans="1:12" ht="38.25" x14ac:dyDescent="0.2">
      <c r="A6" s="12" t="s">
        <v>5</v>
      </c>
      <c r="B6" s="12" t="s">
        <v>4</v>
      </c>
      <c r="C6" s="13" t="s">
        <v>15</v>
      </c>
      <c r="D6" s="12"/>
      <c r="E6" s="12"/>
      <c r="F6" s="12"/>
      <c r="G6" s="11"/>
      <c r="H6" s="11"/>
      <c r="I6" s="11"/>
      <c r="J6" s="11"/>
      <c r="K6" s="11"/>
      <c r="L6" s="11"/>
    </row>
    <row r="7" spans="1:12" ht="38.25" x14ac:dyDescent="0.2">
      <c r="A7" s="12" t="s">
        <v>10</v>
      </c>
      <c r="B7" s="12" t="s">
        <v>9</v>
      </c>
      <c r="C7" s="13" t="s">
        <v>18</v>
      </c>
      <c r="D7" s="13" t="s">
        <v>24</v>
      </c>
      <c r="E7" s="13" t="s">
        <v>25</v>
      </c>
      <c r="F7" s="12"/>
      <c r="G7" s="11"/>
      <c r="H7" s="11"/>
      <c r="I7" s="11"/>
      <c r="J7" s="11"/>
      <c r="K7" s="11"/>
      <c r="L7" s="11"/>
    </row>
    <row r="8" spans="1:12" ht="38.25" x14ac:dyDescent="0.2">
      <c r="A8" s="12" t="s">
        <v>12</v>
      </c>
      <c r="B8" s="12" t="s">
        <v>11</v>
      </c>
      <c r="C8" s="13" t="s">
        <v>19</v>
      </c>
      <c r="D8" s="12"/>
      <c r="E8" s="12"/>
      <c r="F8" s="12"/>
      <c r="G8" s="11"/>
      <c r="H8" s="11"/>
      <c r="I8" s="11"/>
      <c r="J8" s="11"/>
      <c r="K8" s="11"/>
      <c r="L8" s="11"/>
    </row>
    <row r="9" spans="1:12" x14ac:dyDescent="0.2"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x14ac:dyDescent="0.2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x14ac:dyDescent="0.2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</vt:lpstr>
      <vt:lpstr>listabcos</vt:lpstr>
    </vt:vector>
  </TitlesOfParts>
  <Company>Banco Mercantil del Norte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Viramontes Martínez</dc:creator>
  <cp:lastModifiedBy>Usuario</cp:lastModifiedBy>
  <cp:lastPrinted>2012-09-17T23:18:36Z</cp:lastPrinted>
  <dcterms:created xsi:type="dcterms:W3CDTF">2012-09-17T15:56:40Z</dcterms:created>
  <dcterms:modified xsi:type="dcterms:W3CDTF">2020-09-10T21:47:18Z</dcterms:modified>
</cp:coreProperties>
</file>