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DO.ANAL. EJERC. PRESUP.EGRESOS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<sst xmlns="http://schemas.openxmlformats.org/spreadsheetml/2006/main" count="81" uniqueCount="53">
  <si>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</si>
  <si>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</si>
  <si>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</si>
  <si>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</si>
  <si>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</si>
  <si>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</si>
  <si>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</si>
  <si>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</si>
  <si>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</si>
  <si>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</si>
  <si>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</si>
  <si>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</si>
  <si>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</si>
  <si>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</si>
  <si>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</si>
  <si>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</si>
  <si>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</si>
  <si>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</si>
  <si>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</si>
  <si>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</si>
  <si>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</si>
  <si>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</si>
  <si>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</si>
  <si>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</si>
  <si>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</si>
  <si>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</si>
  <si>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</si>
  <si>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</si>
  <si>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</si>
  <si>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</si>
  <si>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</si>
  <si>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</si>
  <si>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</si>
  <si>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</si>
  <si>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 INSTITUTO NACIONAL DE CARDIOLOGÍA IGNACIO CHÁVEZ</t>
  </si>
  <si>
    <t>Remuneraciones adicionales y especiales</t>
  </si>
  <si>
    <t>INSTITUTO NACIONAL DE CARDIOLOGÍA IGNACIO CHÁVEZ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</si>
  <si>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</si>
  <si>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</si>
  <si>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t xml:space="preserve">ESTADO ANALÍTICO DEL EJERCICIO DEL PRESUPUESTO DE EGRESOS EN CLASIFICACIÓN ADMINISTRATIVA 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</si>
  <si>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</si>
  <si>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</si>
  <si>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</si>
  <si>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</si>
  <si>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</si>
  <si>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</si>
  <si>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</si>
  <si>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t>Total del Gasto</t>
  </si>
  <si>
    <t>DISPONIBILIDAD</t>
  </si>
  <si>
    <t>ESTADO ANALÍTICO DEL EJERCICIO DEL PRESUPUESTO DE EGRESOS EN CLASIFICACIÓN POR OBJETO DEL GASTO  (Capitulo y Concepto)</t>
  </si>
  <si>
    <t>ESTADO ANALÍTICO DEL EJERCICIO DEL PRESUPUESTO DE EGRESOS EN CLASIFICACIÓN FUNCIONAL   (Finalidad y Función)</t>
  </si>
  <si>
    <t>ESTADO ANALÍTICO DEL EJERCICIO DEL PRESUPUESTO DE EGRESOS EN CLASIFICACIÓN ECONÓMICA (Por Tipo de Gasto)</t>
  </si>
  <si>
    <t>AL 31 DE MARZO DE 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</si>
</sst>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b/>
      <sz val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4" fontId="8" fillId="33" borderId="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Alignment="1">
      <alignment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34" borderId="11" xfId="52" applyFont="1" applyFill="1" applyBorder="1" applyAlignment="1" applyProtection="1">
      <alignment horizontal="center" vertical="center" wrapText="1"/>
      <protection/>
    </xf>
    <xf numFmtId="0" fontId="1" fillId="33" borderId="12" xfId="52" applyFont="1" applyFill="1" applyBorder="1" applyAlignment="1" applyProtection="1">
      <alignment horizontal="left" vertical="top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52" applyNumberFormat="1" applyFont="1" applyFill="1" applyBorder="1" applyAlignment="1" applyProtection="1">
      <alignment horizontal="right" vertical="center" wrapText="1"/>
      <protection/>
    </xf>
    <xf numFmtId="4" fontId="5" fillId="33" borderId="13" xfId="52" applyNumberFormat="1" applyFont="1" applyFill="1" applyBorder="1" applyAlignment="1" applyProtection="1">
      <alignment horizontal="right" vertical="center" wrapText="1"/>
      <protection/>
    </xf>
    <xf numFmtId="4" fontId="4" fillId="33" borderId="10" xfId="52" applyNumberFormat="1" applyFont="1" applyFill="1" applyBorder="1" applyAlignment="1" applyProtection="1">
      <alignment horizontal="right" vertical="center" wrapText="1"/>
      <protection/>
    </xf>
    <xf numFmtId="4" fontId="11" fillId="33" borderId="10" xfId="52" applyNumberFormat="1" applyFont="1" applyFill="1" applyBorder="1" applyAlignment="1" applyProtection="1">
      <alignment horizontal="right" vertical="center" wrapText="1"/>
      <protection/>
    </xf>
    <xf numFmtId="4" fontId="4" fillId="33" borderId="14" xfId="52" applyNumberFormat="1" applyFont="1" applyFill="1" applyBorder="1" applyAlignment="1" applyProtection="1">
      <alignment horizontal="right" vertical="center" wrapText="1"/>
      <protection/>
    </xf>
    <xf numFmtId="4" fontId="13" fillId="33" borderId="10" xfId="52" applyNumberFormat="1" applyFont="1" applyFill="1" applyBorder="1" applyAlignment="1" applyProtection="1">
      <alignment horizontal="right" vertical="center" wrapText="1"/>
      <protection/>
    </xf>
    <xf numFmtId="4" fontId="11" fillId="33" borderId="16" xfId="52" applyNumberFormat="1" applyFont="1" applyFill="1" applyBorder="1" applyAlignment="1" applyProtection="1">
      <alignment horizontal="righ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7" xfId="52" applyFont="1" applyFill="1" applyBorder="1" applyAlignment="1" applyProtection="1">
      <alignment horizontal="left" vertical="top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/>
    </xf>
    <xf numFmtId="0" fontId="3" fillId="34" borderId="18" xfId="52" applyFont="1" applyFill="1" applyBorder="1" applyAlignment="1" applyProtection="1">
      <alignment horizontal="center" vertical="center" wrapText="1"/>
      <protection/>
    </xf>
    <xf numFmtId="0" fontId="4" fillId="33" borderId="18" xfId="52" applyFont="1" applyFill="1" applyBorder="1" applyAlignment="1" applyProtection="1">
      <alignment horizontal="center" vertical="center" wrapText="1"/>
      <protection/>
    </xf>
    <xf numFmtId="0" fontId="4" fillId="33" borderId="19" xfId="52" applyFont="1" applyFill="1" applyBorder="1" applyAlignment="1" applyProtection="1">
      <alignment horizontal="center" vertical="center" wrapText="1"/>
      <protection/>
    </xf>
    <xf numFmtId="0" fontId="4" fillId="33" borderId="20" xfId="52" applyFont="1" applyFill="1" applyBorder="1" applyAlignment="1" applyProtection="1">
      <alignment horizontal="center" vertical="center" wrapText="1"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5" fillId="33" borderId="16" xfId="52" applyFont="1" applyFill="1" applyBorder="1" applyAlignment="1" applyProtection="1">
      <alignment horizontal="center" vertical="center" wrapText="1"/>
      <protection/>
    </xf>
    <xf numFmtId="0" fontId="11" fillId="33" borderId="16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20" zoomScaleNormal="120" zoomScalePageLayoutView="0" workbookViewId="0" topLeftCell="A61">
      <selection activeCell="G82" sqref="G82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.421875" style="0" customWidth="1"/>
    <col min="4" max="4" width="37.00390625" style="0" customWidth="1"/>
    <col min="5" max="9" width="14.28125" style="0" customWidth="1"/>
    <col min="10" max="10" width="13.8515625" style="0" customWidth="1"/>
    <col min="11" max="11" width="3.28125" style="0" customWidth="1"/>
    <col min="12" max="12" width="14.28125" style="16" bestFit="1" customWidth="1"/>
    <col min="13" max="13" width="11.7109375" style="16" bestFit="1" customWidth="1"/>
    <col min="14" max="14" width="11.8515625" style="16" customWidth="1"/>
    <col min="15" max="15" width="11.421875" style="16" bestFit="1" customWidth="1"/>
    <col min="16" max="16" width="12.28125" style="16" bestFit="1" customWidth="1"/>
    <col min="17" max="17" width="10.8515625" style="16" bestFit="1" customWidth="1"/>
    <col min="18" max="18" width="9.140625" style="16" customWidth="1"/>
  </cols>
  <sheetData>
    <row r="1" spans="1:18" s="7" customFormat="1" ht="25.5" customHeight="1">
      <c r="A1" s="6"/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6"/>
      <c r="L1" s="17"/>
      <c r="M1" s="17"/>
      <c r="N1" s="17"/>
      <c r="O1" s="17"/>
      <c r="P1" s="17"/>
      <c r="Q1" s="17"/>
      <c r="R1" s="17"/>
    </row>
    <row r="2" spans="1:11" ht="21.75" customHeight="1">
      <c r="A2" s="1"/>
      <c r="B2" s="38" t="s">
        <v>49</v>
      </c>
      <c r="C2" s="38"/>
      <c r="D2" s="38"/>
      <c r="E2" s="38"/>
      <c r="F2" s="38"/>
      <c r="G2" s="38"/>
      <c r="H2" s="38"/>
      <c r="I2" s="38"/>
      <c r="J2" s="38"/>
      <c r="K2" s="1"/>
    </row>
    <row r="3" spans="1:11" ht="12" customHeight="1">
      <c r="A3" s="1"/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1"/>
    </row>
    <row r="4" spans="1:11" ht="39.75" customHeight="1">
      <c r="A4" s="1"/>
      <c r="B4" s="39" t="s">
        <v>0</v>
      </c>
      <c r="C4" s="39"/>
      <c r="D4" s="39"/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48</v>
      </c>
      <c r="K4" s="1"/>
    </row>
    <row r="5" spans="1:11" ht="16.5" customHeight="1">
      <c r="A5" s="1"/>
      <c r="B5" s="4"/>
      <c r="C5" s="41" t="s">
        <v>6</v>
      </c>
      <c r="D5" s="41"/>
      <c r="E5" s="12">
        <f aca="true" t="shared" si="0" ref="E5:J5">SUM(E6:E12)</f>
        <v>832013309</v>
      </c>
      <c r="F5" s="9">
        <f t="shared" si="0"/>
        <v>0</v>
      </c>
      <c r="G5" s="9">
        <f t="shared" si="0"/>
        <v>832013309</v>
      </c>
      <c r="H5" s="9">
        <f t="shared" si="0"/>
        <v>546652.84</v>
      </c>
      <c r="I5" s="9">
        <f t="shared" si="0"/>
        <v>185760934.61</v>
      </c>
      <c r="J5" s="9">
        <f t="shared" si="0"/>
        <v>645705721.55</v>
      </c>
      <c r="K5" s="1"/>
    </row>
    <row r="6" spans="1:11" ht="16.5" customHeight="1">
      <c r="A6" s="1"/>
      <c r="B6" s="4"/>
      <c r="C6" s="20">
        <v>1100</v>
      </c>
      <c r="D6" s="5" t="s">
        <v>7</v>
      </c>
      <c r="E6" s="10">
        <v>267236482</v>
      </c>
      <c r="F6" s="8">
        <v>0</v>
      </c>
      <c r="G6" s="8">
        <f>+E6+F6</f>
        <v>267236482</v>
      </c>
      <c r="H6" s="8">
        <v>0</v>
      </c>
      <c r="I6" s="8">
        <v>71728162.06</v>
      </c>
      <c r="J6" s="8">
        <f>+G6-H6-I6</f>
        <v>195508319.94</v>
      </c>
      <c r="K6" s="1"/>
    </row>
    <row r="7" spans="1:11" ht="16.5" customHeight="1">
      <c r="A7" s="1"/>
      <c r="B7" s="4"/>
      <c r="C7" s="20">
        <v>1200</v>
      </c>
      <c r="D7" s="5" t="s">
        <v>8</v>
      </c>
      <c r="E7" s="10">
        <v>8920599</v>
      </c>
      <c r="F7" s="8">
        <v>0</v>
      </c>
      <c r="G7" s="8">
        <f aca="true" t="shared" si="1" ref="G7:G12">+E7+F7</f>
        <v>8920599</v>
      </c>
      <c r="H7" s="8">
        <v>0</v>
      </c>
      <c r="I7" s="8">
        <v>477882.71</v>
      </c>
      <c r="J7" s="8">
        <f aca="true" t="shared" si="2" ref="J7:J30">+G7-H7-I7</f>
        <v>8442716.29</v>
      </c>
      <c r="K7" s="1"/>
    </row>
    <row r="8" spans="1:11" ht="16.5" customHeight="1">
      <c r="A8" s="1"/>
      <c r="B8" s="4"/>
      <c r="C8" s="20">
        <v>1300</v>
      </c>
      <c r="D8" s="21" t="s">
        <v>35</v>
      </c>
      <c r="E8" s="13">
        <v>223396386</v>
      </c>
      <c r="F8" s="14">
        <v>0</v>
      </c>
      <c r="G8" s="8">
        <f t="shared" si="1"/>
        <v>223396386</v>
      </c>
      <c r="H8" s="8">
        <v>546652.84</v>
      </c>
      <c r="I8" s="8">
        <v>41812685.78</v>
      </c>
      <c r="J8" s="8">
        <f t="shared" si="2"/>
        <v>181037047.38</v>
      </c>
      <c r="K8" s="1"/>
    </row>
    <row r="9" spans="1:11" ht="16.5" customHeight="1">
      <c r="A9" s="1"/>
      <c r="B9" s="4"/>
      <c r="C9" s="20">
        <v>1400</v>
      </c>
      <c r="D9" s="5" t="s">
        <v>9</v>
      </c>
      <c r="E9" s="10">
        <v>82802144</v>
      </c>
      <c r="F9" s="8">
        <v>0</v>
      </c>
      <c r="G9" s="8">
        <f t="shared" si="1"/>
        <v>82802144</v>
      </c>
      <c r="H9" s="8">
        <v>0</v>
      </c>
      <c r="I9" s="8">
        <v>14546797.59</v>
      </c>
      <c r="J9" s="8">
        <f t="shared" si="2"/>
        <v>68255346.41</v>
      </c>
      <c r="K9" s="1"/>
    </row>
    <row r="10" spans="1:11" ht="16.5" customHeight="1">
      <c r="A10" s="1"/>
      <c r="B10" s="4"/>
      <c r="C10" s="20">
        <v>1500</v>
      </c>
      <c r="D10" s="5" t="s">
        <v>10</v>
      </c>
      <c r="E10" s="10">
        <v>205078955</v>
      </c>
      <c r="F10" s="8">
        <v>0</v>
      </c>
      <c r="G10" s="8">
        <f t="shared" si="1"/>
        <v>205078955</v>
      </c>
      <c r="H10" s="8">
        <v>0</v>
      </c>
      <c r="I10" s="8">
        <v>56785438.47</v>
      </c>
      <c r="J10" s="8">
        <f t="shared" si="2"/>
        <v>148293516.53</v>
      </c>
      <c r="K10" s="1"/>
    </row>
    <row r="11" spans="1:11" ht="16.5" customHeight="1">
      <c r="A11" s="1"/>
      <c r="B11" s="4"/>
      <c r="C11" s="20">
        <v>1600</v>
      </c>
      <c r="D11" s="5" t="s">
        <v>11</v>
      </c>
      <c r="E11" s="10">
        <v>0</v>
      </c>
      <c r="F11" s="8">
        <v>0</v>
      </c>
      <c r="G11" s="8">
        <f t="shared" si="1"/>
        <v>0</v>
      </c>
      <c r="H11" s="8">
        <v>0</v>
      </c>
      <c r="I11" s="8">
        <v>0</v>
      </c>
      <c r="J11" s="8">
        <f t="shared" si="2"/>
        <v>0</v>
      </c>
      <c r="K11" s="1"/>
    </row>
    <row r="12" spans="1:11" ht="16.5" customHeight="1">
      <c r="A12" s="1"/>
      <c r="B12" s="4"/>
      <c r="C12" s="20">
        <v>1700</v>
      </c>
      <c r="D12" s="5" t="s">
        <v>12</v>
      </c>
      <c r="E12" s="10">
        <v>44578743</v>
      </c>
      <c r="F12" s="8">
        <v>0</v>
      </c>
      <c r="G12" s="8">
        <f t="shared" si="1"/>
        <v>44578743</v>
      </c>
      <c r="H12" s="8">
        <v>0</v>
      </c>
      <c r="I12" s="8">
        <v>409968</v>
      </c>
      <c r="J12" s="8">
        <f t="shared" si="2"/>
        <v>44168775</v>
      </c>
      <c r="K12" s="1"/>
    </row>
    <row r="13" spans="1:11" ht="16.5" customHeight="1">
      <c r="A13" s="1"/>
      <c r="B13" s="4"/>
      <c r="C13" s="41" t="s">
        <v>13</v>
      </c>
      <c r="D13" s="41"/>
      <c r="E13" s="11">
        <f aca="true" t="shared" si="3" ref="E13:J13">SUM(E14:E21)</f>
        <v>547201591</v>
      </c>
      <c r="F13" s="11">
        <f t="shared" si="3"/>
        <v>0</v>
      </c>
      <c r="G13" s="11">
        <f t="shared" si="3"/>
        <v>547201591</v>
      </c>
      <c r="H13" s="11">
        <f t="shared" si="3"/>
        <v>32822654.68</v>
      </c>
      <c r="I13" s="11">
        <f t="shared" si="3"/>
        <v>151793409.24999997</v>
      </c>
      <c r="J13" s="9">
        <f t="shared" si="3"/>
        <v>362585527.07</v>
      </c>
      <c r="K13" s="1"/>
    </row>
    <row r="14" spans="1:11" ht="16.5" customHeight="1">
      <c r="A14" s="1"/>
      <c r="B14" s="4"/>
      <c r="C14" s="20">
        <v>2100</v>
      </c>
      <c r="D14" s="5" t="s">
        <v>14</v>
      </c>
      <c r="E14" s="10">
        <v>12599127</v>
      </c>
      <c r="F14" s="8">
        <v>0</v>
      </c>
      <c r="G14" s="8">
        <f>+E14+F14</f>
        <v>12599127</v>
      </c>
      <c r="H14" s="8">
        <v>1249111.56</v>
      </c>
      <c r="I14" s="8">
        <v>4579163.46</v>
      </c>
      <c r="J14" s="8">
        <f t="shared" si="2"/>
        <v>6770851.9799999995</v>
      </c>
      <c r="K14" s="1"/>
    </row>
    <row r="15" spans="1:11" ht="16.5" customHeight="1">
      <c r="A15" s="1"/>
      <c r="B15" s="4"/>
      <c r="C15" s="20">
        <v>2200</v>
      </c>
      <c r="D15" s="5" t="s">
        <v>15</v>
      </c>
      <c r="E15" s="13">
        <v>64611555</v>
      </c>
      <c r="F15" s="14">
        <v>0</v>
      </c>
      <c r="G15" s="8">
        <f aca="true" t="shared" si="4" ref="G15:G21">+E15+F15</f>
        <v>64611555</v>
      </c>
      <c r="H15" s="8">
        <v>3374348.1</v>
      </c>
      <c r="I15" s="8">
        <v>10745627.51</v>
      </c>
      <c r="J15" s="8">
        <f t="shared" si="2"/>
        <v>50491579.39</v>
      </c>
      <c r="K15" s="1"/>
    </row>
    <row r="16" spans="1:11" ht="16.5" customHeight="1">
      <c r="A16" s="1"/>
      <c r="B16" s="4"/>
      <c r="C16" s="20">
        <v>2300</v>
      </c>
      <c r="D16" s="5" t="s">
        <v>16</v>
      </c>
      <c r="E16" s="13">
        <v>811820</v>
      </c>
      <c r="F16" s="14">
        <v>0</v>
      </c>
      <c r="G16" s="8">
        <f t="shared" si="4"/>
        <v>811820</v>
      </c>
      <c r="H16" s="8">
        <v>26167.36</v>
      </c>
      <c r="I16" s="8">
        <v>523785.51</v>
      </c>
      <c r="J16" s="8">
        <f t="shared" si="2"/>
        <v>261867.13</v>
      </c>
      <c r="K16" s="1"/>
    </row>
    <row r="17" spans="1:15" ht="16.5" customHeight="1">
      <c r="A17" s="1"/>
      <c r="B17" s="4"/>
      <c r="C17" s="20">
        <v>2400</v>
      </c>
      <c r="D17" s="5" t="s">
        <v>17</v>
      </c>
      <c r="E17" s="10">
        <v>3296045</v>
      </c>
      <c r="F17" s="8">
        <v>0</v>
      </c>
      <c r="G17" s="8">
        <f t="shared" si="4"/>
        <v>3296045</v>
      </c>
      <c r="H17" s="8">
        <v>2477501.47</v>
      </c>
      <c r="I17" s="8">
        <v>285284.49</v>
      </c>
      <c r="J17" s="8">
        <f t="shared" si="2"/>
        <v>533259.0399999998</v>
      </c>
      <c r="K17" s="1"/>
      <c r="N17" s="22"/>
      <c r="O17" s="22"/>
    </row>
    <row r="18" spans="1:11" ht="16.5" customHeight="1">
      <c r="A18" s="1"/>
      <c r="B18" s="4"/>
      <c r="C18" s="20">
        <v>2500</v>
      </c>
      <c r="D18" s="5" t="s">
        <v>18</v>
      </c>
      <c r="E18" s="10">
        <v>448217454</v>
      </c>
      <c r="F18" s="8">
        <v>0</v>
      </c>
      <c r="G18" s="8">
        <f t="shared" si="4"/>
        <v>448217454</v>
      </c>
      <c r="H18" s="8">
        <v>23752141.8</v>
      </c>
      <c r="I18" s="8">
        <v>126963050.92999999</v>
      </c>
      <c r="J18" s="8">
        <f t="shared" si="2"/>
        <v>297502261.27</v>
      </c>
      <c r="K18" s="1"/>
    </row>
    <row r="19" spans="1:11" ht="16.5" customHeight="1">
      <c r="A19" s="1"/>
      <c r="B19" s="4"/>
      <c r="C19" s="20">
        <v>2600</v>
      </c>
      <c r="D19" s="5" t="s">
        <v>19</v>
      </c>
      <c r="E19" s="10">
        <v>223107</v>
      </c>
      <c r="F19" s="8">
        <v>0</v>
      </c>
      <c r="G19" s="8">
        <f t="shared" si="4"/>
        <v>223107</v>
      </c>
      <c r="H19" s="8">
        <v>3770</v>
      </c>
      <c r="I19" s="8">
        <v>61482.35</v>
      </c>
      <c r="J19" s="8">
        <f t="shared" si="2"/>
        <v>157854.65</v>
      </c>
      <c r="K19" s="1"/>
    </row>
    <row r="20" spans="1:11" ht="16.5" customHeight="1">
      <c r="A20" s="1"/>
      <c r="B20" s="4"/>
      <c r="C20" s="20">
        <v>2700</v>
      </c>
      <c r="D20" s="5" t="s">
        <v>20</v>
      </c>
      <c r="E20" s="10">
        <v>10668963</v>
      </c>
      <c r="F20" s="8">
        <v>0</v>
      </c>
      <c r="G20" s="8">
        <f t="shared" si="4"/>
        <v>10668963</v>
      </c>
      <c r="H20" s="8">
        <v>1215482.2200000002</v>
      </c>
      <c r="I20" s="8">
        <v>7946371.96</v>
      </c>
      <c r="J20" s="8">
        <f t="shared" si="2"/>
        <v>1507108.8199999994</v>
      </c>
      <c r="K20" s="1"/>
    </row>
    <row r="21" spans="1:11" ht="16.5" customHeight="1">
      <c r="A21" s="1"/>
      <c r="B21" s="4"/>
      <c r="C21" s="20">
        <v>2900</v>
      </c>
      <c r="D21" s="5" t="s">
        <v>21</v>
      </c>
      <c r="E21" s="10">
        <v>6773520</v>
      </c>
      <c r="F21" s="8">
        <v>0</v>
      </c>
      <c r="G21" s="8">
        <f t="shared" si="4"/>
        <v>6773520</v>
      </c>
      <c r="H21" s="8">
        <v>724132.17</v>
      </c>
      <c r="I21" s="8">
        <v>688643.04</v>
      </c>
      <c r="J21" s="8">
        <f t="shared" si="2"/>
        <v>5360744.79</v>
      </c>
      <c r="K21" s="1"/>
    </row>
    <row r="22" spans="1:11" ht="16.5" customHeight="1">
      <c r="A22" s="1"/>
      <c r="B22" s="4"/>
      <c r="C22" s="41" t="s">
        <v>22</v>
      </c>
      <c r="D22" s="41"/>
      <c r="E22" s="11">
        <f aca="true" t="shared" si="5" ref="E22:J22">SUM(E23:E30)</f>
        <v>142978381</v>
      </c>
      <c r="F22" s="11">
        <f t="shared" si="5"/>
        <v>3593149.1</v>
      </c>
      <c r="G22" s="11">
        <f t="shared" si="5"/>
        <v>146571530.1</v>
      </c>
      <c r="H22" s="11">
        <f t="shared" si="5"/>
        <v>306591.94</v>
      </c>
      <c r="I22" s="11">
        <f t="shared" si="5"/>
        <v>35199068.39</v>
      </c>
      <c r="J22" s="9">
        <f t="shared" si="5"/>
        <v>111065869.77000001</v>
      </c>
      <c r="K22" s="1"/>
    </row>
    <row r="23" spans="1:11" ht="16.5" customHeight="1">
      <c r="A23" s="1"/>
      <c r="B23" s="4"/>
      <c r="C23" s="20">
        <v>3100</v>
      </c>
      <c r="D23" s="5" t="s">
        <v>23</v>
      </c>
      <c r="E23" s="10">
        <v>38758934</v>
      </c>
      <c r="F23" s="8">
        <v>0</v>
      </c>
      <c r="G23" s="8">
        <f aca="true" t="shared" si="6" ref="G23:G30">+E23+F23</f>
        <v>38758934</v>
      </c>
      <c r="H23" s="8">
        <v>94179</v>
      </c>
      <c r="I23" s="8">
        <v>5968261.420000001</v>
      </c>
      <c r="J23" s="8">
        <f t="shared" si="2"/>
        <v>32696493.58</v>
      </c>
      <c r="K23" s="1"/>
    </row>
    <row r="24" spans="1:11" ht="16.5" customHeight="1">
      <c r="A24" s="1"/>
      <c r="B24" s="4"/>
      <c r="C24" s="20">
        <v>3200</v>
      </c>
      <c r="D24" s="5" t="s">
        <v>24</v>
      </c>
      <c r="E24" s="10">
        <v>5861845</v>
      </c>
      <c r="F24" s="8">
        <v>0</v>
      </c>
      <c r="G24" s="8">
        <f t="shared" si="6"/>
        <v>5861845</v>
      </c>
      <c r="H24" s="8">
        <v>0</v>
      </c>
      <c r="I24" s="8">
        <v>228526.91999999998</v>
      </c>
      <c r="J24" s="8">
        <f t="shared" si="2"/>
        <v>5633318.08</v>
      </c>
      <c r="K24" s="1"/>
    </row>
    <row r="25" spans="1:11" ht="16.5" customHeight="1">
      <c r="A25" s="1"/>
      <c r="B25" s="4"/>
      <c r="C25" s="20">
        <v>3300</v>
      </c>
      <c r="D25" s="5" t="s">
        <v>25</v>
      </c>
      <c r="E25" s="10">
        <v>31528936</v>
      </c>
      <c r="F25" s="8">
        <v>0</v>
      </c>
      <c r="G25" s="8">
        <f t="shared" si="6"/>
        <v>31528936</v>
      </c>
      <c r="H25" s="8">
        <v>74926.07</v>
      </c>
      <c r="I25" s="8">
        <v>5235144.45</v>
      </c>
      <c r="J25" s="8">
        <f t="shared" si="2"/>
        <v>26218865.48</v>
      </c>
      <c r="K25" s="1"/>
    </row>
    <row r="26" spans="1:11" ht="16.5" customHeight="1">
      <c r="A26" s="1"/>
      <c r="B26" s="4"/>
      <c r="C26" s="20">
        <v>3400</v>
      </c>
      <c r="D26" s="5" t="s">
        <v>26</v>
      </c>
      <c r="E26" s="10">
        <v>1938974</v>
      </c>
      <c r="F26" s="8">
        <v>0</v>
      </c>
      <c r="G26" s="8">
        <f t="shared" si="6"/>
        <v>1938974</v>
      </c>
      <c r="H26" s="8">
        <v>154.76</v>
      </c>
      <c r="I26" s="8">
        <v>680155.86</v>
      </c>
      <c r="J26" s="8">
        <f t="shared" si="2"/>
        <v>1258663.38</v>
      </c>
      <c r="K26" s="1"/>
    </row>
    <row r="27" spans="1:11" ht="16.5" customHeight="1">
      <c r="A27" s="1"/>
      <c r="B27" s="4"/>
      <c r="C27" s="20">
        <v>3500</v>
      </c>
      <c r="D27" s="5" t="s">
        <v>27</v>
      </c>
      <c r="E27" s="10">
        <v>39557150</v>
      </c>
      <c r="F27" s="8">
        <v>0</v>
      </c>
      <c r="G27" s="8">
        <f t="shared" si="6"/>
        <v>39557150</v>
      </c>
      <c r="H27" s="8">
        <v>67425.03</v>
      </c>
      <c r="I27" s="8">
        <v>17361716.45</v>
      </c>
      <c r="J27" s="8">
        <f t="shared" si="2"/>
        <v>22128008.52</v>
      </c>
      <c r="K27" s="1"/>
    </row>
    <row r="28" spans="1:11" ht="16.5" customHeight="1">
      <c r="A28" s="1"/>
      <c r="B28" s="4"/>
      <c r="C28" s="20">
        <v>3700</v>
      </c>
      <c r="D28" s="5" t="s">
        <v>28</v>
      </c>
      <c r="E28" s="10">
        <v>1980293</v>
      </c>
      <c r="F28" s="8">
        <v>0</v>
      </c>
      <c r="G28" s="8">
        <f t="shared" si="6"/>
        <v>1980293</v>
      </c>
      <c r="H28" s="8">
        <v>6108</v>
      </c>
      <c r="I28" s="8">
        <v>90789.57</v>
      </c>
      <c r="J28" s="8">
        <f t="shared" si="2"/>
        <v>1883395.43</v>
      </c>
      <c r="K28" s="1"/>
    </row>
    <row r="29" spans="1:11" ht="16.5" customHeight="1">
      <c r="A29" s="1"/>
      <c r="B29" s="4"/>
      <c r="C29" s="20">
        <v>3800</v>
      </c>
      <c r="D29" s="5" t="s">
        <v>29</v>
      </c>
      <c r="E29" s="10">
        <v>1129049</v>
      </c>
      <c r="F29" s="8">
        <v>0</v>
      </c>
      <c r="G29" s="8">
        <f t="shared" si="6"/>
        <v>1129049</v>
      </c>
      <c r="H29" s="8">
        <v>1930.99</v>
      </c>
      <c r="I29" s="8">
        <v>46447.99</v>
      </c>
      <c r="J29" s="8">
        <f t="shared" si="2"/>
        <v>1080670.02</v>
      </c>
      <c r="K29" s="1"/>
    </row>
    <row r="30" spans="1:11" ht="16.5" customHeight="1">
      <c r="A30" s="1"/>
      <c r="B30" s="4"/>
      <c r="C30" s="20">
        <v>3900</v>
      </c>
      <c r="D30" s="5" t="s">
        <v>30</v>
      </c>
      <c r="E30" s="10">
        <v>22223200</v>
      </c>
      <c r="F30" s="8">
        <v>3593149.1</v>
      </c>
      <c r="G30" s="8">
        <f t="shared" si="6"/>
        <v>25816349.1</v>
      </c>
      <c r="H30" s="8">
        <v>61868.09</v>
      </c>
      <c r="I30" s="8">
        <v>5588025.7299999995</v>
      </c>
      <c r="J30" s="8">
        <f t="shared" si="2"/>
        <v>20166455.28</v>
      </c>
      <c r="K30" s="1"/>
    </row>
    <row r="31" spans="1:11" ht="16.5" customHeight="1">
      <c r="A31" s="1"/>
      <c r="B31" s="4"/>
      <c r="C31" s="41" t="s">
        <v>31</v>
      </c>
      <c r="D31" s="41"/>
      <c r="E31" s="11">
        <f>SUM(E32)</f>
        <v>0</v>
      </c>
      <c r="F31" s="11">
        <f>SUM(F32)</f>
        <v>0</v>
      </c>
      <c r="G31" s="11">
        <f>SUM(G32)</f>
        <v>0</v>
      </c>
      <c r="H31" s="11">
        <f>SUM(H32)</f>
        <v>0</v>
      </c>
      <c r="I31" s="11">
        <f>SUM(I32)</f>
        <v>0</v>
      </c>
      <c r="J31" s="9">
        <v>0</v>
      </c>
      <c r="K31" s="1"/>
    </row>
    <row r="32" spans="1:11" ht="16.5" customHeight="1">
      <c r="A32" s="1"/>
      <c r="B32" s="4"/>
      <c r="C32" s="20">
        <v>6200</v>
      </c>
      <c r="D32" s="5" t="s">
        <v>32</v>
      </c>
      <c r="E32" s="10">
        <v>0</v>
      </c>
      <c r="F32" s="8">
        <f>+G32-E32</f>
        <v>0</v>
      </c>
      <c r="G32" s="8">
        <v>0</v>
      </c>
      <c r="H32" s="8">
        <v>0</v>
      </c>
      <c r="I32" s="8">
        <v>0</v>
      </c>
      <c r="J32" s="8">
        <v>0</v>
      </c>
      <c r="K32" s="1"/>
    </row>
    <row r="33" spans="1:11" ht="21.75" customHeight="1">
      <c r="A33" s="1"/>
      <c r="B33" s="42" t="s">
        <v>47</v>
      </c>
      <c r="C33" s="43"/>
      <c r="D33" s="44"/>
      <c r="E33" s="29">
        <f aca="true" t="shared" si="7" ref="E33:J33">+E5+E13+E22</f>
        <v>1522193281</v>
      </c>
      <c r="F33" s="29">
        <f t="shared" si="7"/>
        <v>3593149.1</v>
      </c>
      <c r="G33" s="29">
        <f t="shared" si="7"/>
        <v>1525786430.1</v>
      </c>
      <c r="H33" s="29">
        <f t="shared" si="7"/>
        <v>33675899.46</v>
      </c>
      <c r="I33" s="29">
        <f t="shared" si="7"/>
        <v>372753412.25</v>
      </c>
      <c r="J33" s="29">
        <f t="shared" si="7"/>
        <v>1119357118.3899999</v>
      </c>
      <c r="K33" s="1"/>
    </row>
    <row r="34" spans="1:11" ht="0.75" customHeight="1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1"/>
    </row>
    <row r="35" spans="1:11" s="19" customFormat="1" ht="14.25" customHeight="1">
      <c r="A35" s="18"/>
      <c r="B35" s="18"/>
      <c r="C35" s="18"/>
      <c r="D35" s="18"/>
      <c r="F35" s="18"/>
      <c r="G35" s="18"/>
      <c r="H35" s="18"/>
      <c r="I35" s="18"/>
      <c r="J35" s="18"/>
      <c r="K35" s="18"/>
    </row>
    <row r="36" s="19" customFormat="1" ht="11.25"/>
    <row r="37" spans="12:18" s="15" customFormat="1" ht="12.75">
      <c r="L37" s="16"/>
      <c r="M37" s="16"/>
      <c r="N37" s="16"/>
      <c r="O37" s="16"/>
      <c r="P37" s="16"/>
      <c r="Q37" s="16"/>
      <c r="R37" s="16"/>
    </row>
    <row r="38" spans="12:18" s="15" customFormat="1" ht="12.75">
      <c r="L38" s="16"/>
      <c r="M38" s="16"/>
      <c r="N38" s="16"/>
      <c r="O38" s="16"/>
      <c r="P38" s="16"/>
      <c r="Q38" s="16"/>
      <c r="R38" s="16"/>
    </row>
    <row r="39" spans="12:18" s="15" customFormat="1" ht="12.75">
      <c r="L39" s="16"/>
      <c r="M39" s="16"/>
      <c r="N39" s="16"/>
      <c r="O39" s="16"/>
      <c r="P39" s="16"/>
      <c r="Q39" s="16"/>
      <c r="R39" s="16"/>
    </row>
    <row r="40" spans="1:11" s="24" customFormat="1" ht="25.5" customHeight="1">
      <c r="A40" s="23"/>
      <c r="B40" s="47" t="s">
        <v>36</v>
      </c>
      <c r="C40" s="47"/>
      <c r="D40" s="47"/>
      <c r="E40" s="47"/>
      <c r="F40" s="47"/>
      <c r="G40" s="47"/>
      <c r="H40" s="47"/>
      <c r="I40" s="47"/>
      <c r="J40" s="47"/>
      <c r="K40" s="23"/>
    </row>
    <row r="41" spans="1:11" s="24" customFormat="1" ht="18.75" customHeight="1">
      <c r="A41" s="23"/>
      <c r="B41" s="48" t="s">
        <v>51</v>
      </c>
      <c r="C41" s="48"/>
      <c r="D41" s="48"/>
      <c r="E41" s="48"/>
      <c r="F41" s="48"/>
      <c r="G41" s="48"/>
      <c r="H41" s="48"/>
      <c r="I41" s="48"/>
      <c r="J41" s="48"/>
      <c r="K41" s="23"/>
    </row>
    <row r="42" spans="1:11" s="24" customFormat="1" ht="12" customHeight="1">
      <c r="A42" s="23"/>
      <c r="B42" s="45" t="s">
        <v>52</v>
      </c>
      <c r="C42" s="45"/>
      <c r="D42" s="45"/>
      <c r="E42" s="45"/>
      <c r="F42" s="45"/>
      <c r="G42" s="45"/>
      <c r="H42" s="45"/>
      <c r="I42" s="45"/>
      <c r="J42" s="45"/>
      <c r="K42" s="23"/>
    </row>
    <row r="43" spans="1:11" s="24" customFormat="1" ht="39.75" customHeight="1">
      <c r="A43" s="23"/>
      <c r="B43" s="49" t="s">
        <v>0</v>
      </c>
      <c r="C43" s="49"/>
      <c r="D43" s="49"/>
      <c r="E43" s="25" t="s">
        <v>1</v>
      </c>
      <c r="F43" s="26" t="s">
        <v>2</v>
      </c>
      <c r="G43" s="26" t="s">
        <v>3</v>
      </c>
      <c r="H43" s="26" t="s">
        <v>4</v>
      </c>
      <c r="I43" s="26" t="s">
        <v>5</v>
      </c>
      <c r="J43" s="26" t="s">
        <v>48</v>
      </c>
      <c r="K43" s="23"/>
    </row>
    <row r="44" spans="1:11" s="24" customFormat="1" ht="16.5" customHeight="1">
      <c r="A44" s="23"/>
      <c r="B44" s="27"/>
      <c r="C44" s="23"/>
      <c r="D44" s="28" t="s">
        <v>37</v>
      </c>
      <c r="E44" s="30">
        <v>1522193281</v>
      </c>
      <c r="F44" s="31">
        <v>3593149.1</v>
      </c>
      <c r="G44" s="31">
        <v>1525786430.1</v>
      </c>
      <c r="H44" s="31">
        <v>33675899.46</v>
      </c>
      <c r="I44" s="31">
        <v>372753412.25</v>
      </c>
      <c r="J44" s="8">
        <f>+G44-H44-I44</f>
        <v>1119357118.3899999</v>
      </c>
      <c r="K44" s="23"/>
    </row>
    <row r="45" spans="1:11" s="24" customFormat="1" ht="16.5" customHeight="1">
      <c r="A45" s="23"/>
      <c r="B45" s="27"/>
      <c r="C45" s="23"/>
      <c r="D45" s="28" t="s">
        <v>38</v>
      </c>
      <c r="E45" s="30">
        <v>0</v>
      </c>
      <c r="F45" s="31">
        <f>+G45-E45</f>
        <v>0</v>
      </c>
      <c r="G45" s="31">
        <v>0</v>
      </c>
      <c r="H45" s="31">
        <v>0</v>
      </c>
      <c r="I45" s="31">
        <v>0</v>
      </c>
      <c r="J45" s="31">
        <f>+G45-H45</f>
        <v>0</v>
      </c>
      <c r="K45" s="23"/>
    </row>
    <row r="46" spans="1:11" s="24" customFormat="1" ht="21.75" customHeight="1">
      <c r="A46" s="23"/>
      <c r="B46" s="50" t="s">
        <v>33</v>
      </c>
      <c r="C46" s="51"/>
      <c r="D46" s="52"/>
      <c r="E46" s="32">
        <f aca="true" t="shared" si="8" ref="E46:J46">SUM(E44:E45)</f>
        <v>1522193281</v>
      </c>
      <c r="F46" s="32">
        <f t="shared" si="8"/>
        <v>3593149.1</v>
      </c>
      <c r="G46" s="32">
        <f t="shared" si="8"/>
        <v>1525786430.1</v>
      </c>
      <c r="H46" s="32">
        <f t="shared" si="8"/>
        <v>33675899.46</v>
      </c>
      <c r="I46" s="32">
        <f t="shared" si="8"/>
        <v>372753412.25</v>
      </c>
      <c r="J46" s="32">
        <f t="shared" si="8"/>
        <v>1119357118.3899999</v>
      </c>
      <c r="K46" s="23"/>
    </row>
    <row r="47" spans="1:11" s="24" customFormat="1" ht="0.75" customHeight="1">
      <c r="A47" s="23"/>
      <c r="B47" s="46"/>
      <c r="C47" s="46"/>
      <c r="D47" s="46"/>
      <c r="E47" s="46"/>
      <c r="F47" s="46"/>
      <c r="G47" s="46"/>
      <c r="H47" s="46"/>
      <c r="I47" s="46"/>
      <c r="J47" s="46"/>
      <c r="K47" s="23"/>
    </row>
    <row r="48" s="24" customFormat="1" ht="12.75"/>
    <row r="49" spans="12:18" s="15" customFormat="1" ht="12.75">
      <c r="L49" s="16"/>
      <c r="M49" s="16"/>
      <c r="N49" s="16"/>
      <c r="O49" s="16"/>
      <c r="P49" s="16"/>
      <c r="Q49" s="16"/>
      <c r="R49" s="16"/>
    </row>
    <row r="52" spans="3:10" ht="12.75">
      <c r="C52" s="47" t="s">
        <v>36</v>
      </c>
      <c r="D52" s="47"/>
      <c r="E52" s="47"/>
      <c r="F52" s="47"/>
      <c r="G52" s="47"/>
      <c r="H52" s="47"/>
      <c r="I52" s="47"/>
      <c r="J52" s="47"/>
    </row>
    <row r="53" spans="3:10" ht="26.25" customHeight="1">
      <c r="C53" s="48" t="s">
        <v>39</v>
      </c>
      <c r="D53" s="48"/>
      <c r="E53" s="48"/>
      <c r="F53" s="48"/>
      <c r="G53" s="48"/>
      <c r="H53" s="48"/>
      <c r="I53" s="48"/>
      <c r="J53" s="48"/>
    </row>
    <row r="54" spans="2:10" ht="12.75" customHeight="1">
      <c r="B54" s="45" t="s">
        <v>52</v>
      </c>
      <c r="C54" s="45"/>
      <c r="D54" s="45"/>
      <c r="E54" s="45"/>
      <c r="F54" s="45"/>
      <c r="G54" s="45"/>
      <c r="H54" s="45"/>
      <c r="I54" s="45"/>
      <c r="J54" s="45"/>
    </row>
    <row r="55" spans="2:10" ht="22.5" customHeight="1">
      <c r="B55" s="53" t="s">
        <v>0</v>
      </c>
      <c r="C55" s="53"/>
      <c r="D55" s="54"/>
      <c r="E55" s="25" t="s">
        <v>1</v>
      </c>
      <c r="F55" s="26" t="s">
        <v>2</v>
      </c>
      <c r="G55" s="26" t="s">
        <v>3</v>
      </c>
      <c r="H55" s="26" t="s">
        <v>4</v>
      </c>
      <c r="I55" s="26" t="s">
        <v>5</v>
      </c>
      <c r="J55" s="26" t="s">
        <v>48</v>
      </c>
    </row>
    <row r="56" spans="2:10" ht="20.25" customHeight="1">
      <c r="B56" s="55" t="s">
        <v>40</v>
      </c>
      <c r="C56" s="55"/>
      <c r="D56" s="55"/>
      <c r="E56" s="31">
        <v>1522193281</v>
      </c>
      <c r="F56" s="31">
        <v>3593149.1</v>
      </c>
      <c r="G56" s="31">
        <v>1525786430.1</v>
      </c>
      <c r="H56" s="31">
        <v>33675899.46</v>
      </c>
      <c r="I56" s="31">
        <v>372753412.25</v>
      </c>
      <c r="J56" s="8">
        <f>+G56-H56-I56</f>
        <v>1119357118.3899999</v>
      </c>
    </row>
    <row r="57" spans="2:10" ht="24.75" customHeight="1">
      <c r="B57" s="56" t="s">
        <v>47</v>
      </c>
      <c r="C57" s="56"/>
      <c r="D57" s="56"/>
      <c r="E57" s="36">
        <f aca="true" t="shared" si="9" ref="E57:J57">SUM(E56)</f>
        <v>1522193281</v>
      </c>
      <c r="F57" s="36">
        <f t="shared" si="9"/>
        <v>3593149.1</v>
      </c>
      <c r="G57" s="36">
        <f t="shared" si="9"/>
        <v>1525786430.1</v>
      </c>
      <c r="H57" s="36">
        <f t="shared" si="9"/>
        <v>33675899.46</v>
      </c>
      <c r="I57" s="36">
        <f t="shared" si="9"/>
        <v>372753412.25</v>
      </c>
      <c r="J57" s="36">
        <f t="shared" si="9"/>
        <v>1119357118.3899999</v>
      </c>
    </row>
    <row r="61" spans="2:10" ht="21" customHeight="1">
      <c r="B61" s="47" t="s">
        <v>34</v>
      </c>
      <c r="C61" s="47"/>
      <c r="D61" s="47"/>
      <c r="E61" s="47"/>
      <c r="F61" s="47"/>
      <c r="G61" s="47"/>
      <c r="H61" s="47"/>
      <c r="I61" s="47"/>
      <c r="J61" s="47"/>
    </row>
    <row r="62" spans="2:10" ht="17.25" customHeight="1">
      <c r="B62" s="48" t="s">
        <v>50</v>
      </c>
      <c r="C62" s="48"/>
      <c r="D62" s="48"/>
      <c r="E62" s="48"/>
      <c r="F62" s="48"/>
      <c r="G62" s="48"/>
      <c r="H62" s="48"/>
      <c r="I62" s="48"/>
      <c r="J62" s="48"/>
    </row>
    <row r="63" spans="2:10" ht="12" customHeight="1">
      <c r="B63" s="45" t="s">
        <v>52</v>
      </c>
      <c r="C63" s="45"/>
      <c r="D63" s="45"/>
      <c r="E63" s="45"/>
      <c r="F63" s="45"/>
      <c r="G63" s="45"/>
      <c r="H63" s="45"/>
      <c r="I63" s="45"/>
      <c r="J63" s="45"/>
    </row>
    <row r="64" spans="2:10" ht="22.5">
      <c r="B64" s="49" t="s">
        <v>0</v>
      </c>
      <c r="C64" s="49"/>
      <c r="D64" s="49"/>
      <c r="E64" s="25" t="s">
        <v>1</v>
      </c>
      <c r="F64" s="26" t="s">
        <v>2</v>
      </c>
      <c r="G64" s="26" t="s">
        <v>3</v>
      </c>
      <c r="H64" s="26" t="s">
        <v>4</v>
      </c>
      <c r="I64" s="26" t="s">
        <v>5</v>
      </c>
      <c r="J64" s="26" t="s">
        <v>48</v>
      </c>
    </row>
    <row r="65" spans="2:10" ht="12.75">
      <c r="B65" s="27"/>
      <c r="C65" s="57" t="s">
        <v>41</v>
      </c>
      <c r="D65" s="57"/>
      <c r="E65" s="34">
        <f aca="true" t="shared" si="10" ref="E65:J65">SUM(E66)</f>
        <v>4883064</v>
      </c>
      <c r="F65" s="34">
        <f t="shared" si="10"/>
        <v>0</v>
      </c>
      <c r="G65" s="34">
        <f t="shared" si="10"/>
        <v>4883064</v>
      </c>
      <c r="H65" s="34">
        <f t="shared" si="10"/>
        <v>0</v>
      </c>
      <c r="I65" s="34">
        <f t="shared" si="10"/>
        <v>813218</v>
      </c>
      <c r="J65" s="34">
        <f t="shared" si="10"/>
        <v>4069846</v>
      </c>
    </row>
    <row r="66" spans="2:10" ht="12.75">
      <c r="B66" s="27"/>
      <c r="C66" s="23"/>
      <c r="D66" s="28" t="s">
        <v>42</v>
      </c>
      <c r="E66" s="30">
        <v>4883064</v>
      </c>
      <c r="F66" s="31">
        <v>0</v>
      </c>
      <c r="G66" s="31">
        <v>4883064</v>
      </c>
      <c r="H66" s="10">
        <v>0</v>
      </c>
      <c r="I66" s="10">
        <v>813218</v>
      </c>
      <c r="J66" s="8">
        <f>+G66-H66-I66</f>
        <v>4069846</v>
      </c>
    </row>
    <row r="67" spans="2:10" ht="12.75">
      <c r="B67" s="27"/>
      <c r="C67" s="57" t="s">
        <v>43</v>
      </c>
      <c r="D67" s="57"/>
      <c r="E67" s="34">
        <f aca="true" t="shared" si="11" ref="E67:J67">SUM(E68)</f>
        <v>1383728930</v>
      </c>
      <c r="F67" s="34">
        <f t="shared" si="11"/>
        <v>3593149.1</v>
      </c>
      <c r="G67" s="34">
        <f t="shared" si="11"/>
        <v>1387322079.1</v>
      </c>
      <c r="H67" s="34">
        <f t="shared" si="11"/>
        <v>32955832.28</v>
      </c>
      <c r="I67" s="34">
        <f t="shared" si="11"/>
        <v>346496350.25</v>
      </c>
      <c r="J67" s="34">
        <f t="shared" si="11"/>
        <v>1007869896.5699999</v>
      </c>
    </row>
    <row r="68" spans="2:10" ht="12.75">
      <c r="B68" s="27"/>
      <c r="C68" s="23"/>
      <c r="D68" s="28" t="s">
        <v>44</v>
      </c>
      <c r="E68" s="30">
        <v>1383728930</v>
      </c>
      <c r="F68" s="31">
        <v>3593149.1</v>
      </c>
      <c r="G68" s="31">
        <f>+E68+F68</f>
        <v>1387322079.1</v>
      </c>
      <c r="H68" s="31">
        <v>32955832.28</v>
      </c>
      <c r="I68" s="31">
        <v>346496350.25</v>
      </c>
      <c r="J68" s="8">
        <f>+G68-H68-I68</f>
        <v>1007869896.5699999</v>
      </c>
    </row>
    <row r="69" spans="2:10" ht="12.75">
      <c r="B69" s="27"/>
      <c r="C69" s="57" t="s">
        <v>45</v>
      </c>
      <c r="D69" s="57"/>
      <c r="E69" s="34">
        <f aca="true" t="shared" si="12" ref="E69:J69">SUM(E70)</f>
        <v>133581287</v>
      </c>
      <c r="F69" s="34">
        <f t="shared" si="12"/>
        <v>0</v>
      </c>
      <c r="G69" s="34">
        <f t="shared" si="12"/>
        <v>133581287</v>
      </c>
      <c r="H69" s="34">
        <f t="shared" si="12"/>
        <v>720067.18</v>
      </c>
      <c r="I69" s="34">
        <f t="shared" si="12"/>
        <v>25443844</v>
      </c>
      <c r="J69" s="34">
        <f t="shared" si="12"/>
        <v>107417375.82</v>
      </c>
    </row>
    <row r="70" spans="2:10" ht="12.75">
      <c r="B70" s="27"/>
      <c r="C70" s="23"/>
      <c r="D70" s="28" t="s">
        <v>46</v>
      </c>
      <c r="E70" s="30">
        <v>133581287</v>
      </c>
      <c r="F70" s="31">
        <v>0</v>
      </c>
      <c r="G70" s="31">
        <v>133581287</v>
      </c>
      <c r="H70" s="31">
        <v>720067.18</v>
      </c>
      <c r="I70" s="31">
        <v>25443844</v>
      </c>
      <c r="J70" s="8">
        <f>+G70-H70-I70</f>
        <v>107417375.82</v>
      </c>
    </row>
    <row r="71" spans="2:10" ht="22.5" customHeight="1">
      <c r="B71" s="50" t="s">
        <v>33</v>
      </c>
      <c r="C71" s="51"/>
      <c r="D71" s="52"/>
      <c r="E71" s="33">
        <f aca="true" t="shared" si="13" ref="E71:J71">+E65+E67+E69</f>
        <v>1522193281</v>
      </c>
      <c r="F71" s="33">
        <f t="shared" si="13"/>
        <v>3593149.1</v>
      </c>
      <c r="G71" s="33">
        <f t="shared" si="13"/>
        <v>1525786430.1</v>
      </c>
      <c r="H71" s="35">
        <f t="shared" si="13"/>
        <v>33675899.46</v>
      </c>
      <c r="I71" s="33">
        <f t="shared" si="13"/>
        <v>372753412.25</v>
      </c>
      <c r="J71" s="33">
        <f t="shared" si="13"/>
        <v>1119357118.3899999</v>
      </c>
    </row>
    <row r="72" spans="2:10" ht="12.75">
      <c r="B72" s="46"/>
      <c r="C72" s="46"/>
      <c r="D72" s="46"/>
      <c r="E72" s="46"/>
      <c r="F72" s="46"/>
      <c r="G72" s="46"/>
      <c r="H72" s="46"/>
      <c r="I72" s="46"/>
      <c r="J72" s="46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</sheetData>
  <sheetProtection/>
  <mergeCells count="31">
    <mergeCell ref="C69:D69"/>
    <mergeCell ref="B71:D71"/>
    <mergeCell ref="B72:J72"/>
    <mergeCell ref="B61:J61"/>
    <mergeCell ref="B62:J62"/>
    <mergeCell ref="B63:J63"/>
    <mergeCell ref="B64:D64"/>
    <mergeCell ref="C65:D65"/>
    <mergeCell ref="C67:D67"/>
    <mergeCell ref="C52:J52"/>
    <mergeCell ref="C53:J53"/>
    <mergeCell ref="B55:D55"/>
    <mergeCell ref="B56:D56"/>
    <mergeCell ref="B57:D57"/>
    <mergeCell ref="B54:J54"/>
    <mergeCell ref="B47:J47"/>
    <mergeCell ref="B40:J40"/>
    <mergeCell ref="B41:J41"/>
    <mergeCell ref="B42:J42"/>
    <mergeCell ref="B43:D43"/>
    <mergeCell ref="B46:D46"/>
    <mergeCell ref="B34:J34"/>
    <mergeCell ref="B2:J2"/>
    <mergeCell ref="B4:D4"/>
    <mergeCell ref="B1:J1"/>
    <mergeCell ref="C5:D5"/>
    <mergeCell ref="C13:D13"/>
    <mergeCell ref="C22:D22"/>
    <mergeCell ref="C31:D31"/>
    <mergeCell ref="B33:D33"/>
    <mergeCell ref="B3:J3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2018-07-26T18:01:41Z</cp:lastPrinted>
  <dcterms:created xsi:type="dcterms:W3CDTF">2018-07-19T14:46:38Z</dcterms:created>
  <dcterms:modified xsi:type="dcterms:W3CDTF">2018-08-17T22:37:23Z</dcterms:modified>
  <cp:category/>
  <cp:version/>
  <cp:contentType/>
  <cp:contentStatus/>
</cp:coreProperties>
</file>