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795" activeTab="0"/>
  </bookViews>
  <sheets>
    <sheet name="EDO.ANAL. EJERC. PRESUP.EGRESOS" sheetId="1" r:id="rId1"/>
  </sheets>
  <definedNames>
    <definedName name="_xlnm.Print_Area" localSheetId="0">'EDO.ANAL. EJERC. PRESUP.EGRESOS'!$A$1:$K$74</definedName>
  </definedNames>
  <calcPr fullCalcOnLoad="1"/>
</workbook>
</file>

<file path=xl/sharedStrings.xml><?xml version="1.0" encoding="utf-8"?>
<sst xmlns="http://schemas.openxmlformats.org/spreadsheetml/2006/main" count="81" uniqueCount="53">
  <si>
    <r>
      <rPr>
        <sz val="8"/>
        <color indexed="9"/>
        <rFont val="Soberana Sans"/>
        <family val="0"/>
      </rPr>
      <t>CONCEPTO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</si>
  <si>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</si>
  <si>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AMPLIACIONES / (REDUCCIONES)</t>
    </r>
  </si>
  <si>
    <r>
      <rPr>
        <sz val="8"/>
        <color indexed="9"/>
        <rFont val="Soberana Sans"/>
        <family val="0"/>
      </rPr>
      <t>MODIFICADO</t>
    </r>
  </si>
  <si>
    <r>
      <rPr>
        <sz val="8"/>
        <color indexed="9"/>
        <rFont val="Soberana Sans"/>
        <family val="0"/>
      </rPr>
      <t>DEVENGADO</t>
    </r>
  </si>
  <si>
    <r>
      <rPr>
        <sz val="8"/>
        <color indexed="9"/>
        <rFont val="Soberana Sans"/>
        <family val="0"/>
      </rPr>
      <t>PAGADO</t>
    </r>
  </si>
  <si>
    <r>
      <rPr>
        <b/>
        <sz val="7"/>
        <color indexed="8"/>
        <rFont val="Soberana Sans"/>
        <family val="0"/>
      </rPr>
      <t>Servicios personales</t>
    </r>
  </si>
  <si>
    <r>
      <rPr>
        <sz val="7"/>
        <color indexed="8"/>
        <rFont val="Soberana Sans"/>
        <family val="0"/>
      </rPr>
      <t>Remuneraciones al personal de carácter permanente</t>
    </r>
  </si>
  <si>
    <r>
      <rPr>
        <sz val="7"/>
        <color indexed="8"/>
        <rFont val="Soberana Sans"/>
        <family val="0"/>
      </rPr>
      <t>Remuneraciones al personal de carácter transitorio</t>
    </r>
  </si>
  <si>
    <r>
      <rPr>
        <sz val="7"/>
        <color indexed="8"/>
        <rFont val="Soberana Sans"/>
        <family val="0"/>
      </rPr>
      <t>Seguridad social</t>
    </r>
  </si>
  <si>
    <r>
      <rPr>
        <sz val="7"/>
        <color indexed="8"/>
        <rFont val="Soberana Sans"/>
        <family val="0"/>
      </rPr>
      <t>Otras prestaciones sociales y económicas</t>
    </r>
  </si>
  <si>
    <r>
      <rPr>
        <sz val="7"/>
        <color indexed="8"/>
        <rFont val="Soberana Sans"/>
        <family val="0"/>
      </rPr>
      <t>Previsiones</t>
    </r>
  </si>
  <si>
    <r>
      <rPr>
        <sz val="7"/>
        <color indexed="8"/>
        <rFont val="Soberana Sans"/>
        <family val="0"/>
      </rPr>
      <t>Pago de estímulos a servidores públicos</t>
    </r>
  </si>
  <si>
    <r>
      <rPr>
        <b/>
        <sz val="7"/>
        <color indexed="8"/>
        <rFont val="Soberana Sans"/>
        <family val="0"/>
      </rPr>
      <t>Materiales y suministros</t>
    </r>
  </si>
  <si>
    <r>
      <rPr>
        <sz val="7"/>
        <color indexed="8"/>
        <rFont val="Soberana Sans"/>
        <family val="0"/>
      </rPr>
      <t>Materiales de administración, emisión de documentos y artículos oficiales</t>
    </r>
  </si>
  <si>
    <r>
      <rPr>
        <sz val="7"/>
        <color indexed="8"/>
        <rFont val="Soberana Sans"/>
        <family val="0"/>
      </rPr>
      <t>Alimentos y utensilios</t>
    </r>
  </si>
  <si>
    <r>
      <rPr>
        <sz val="7"/>
        <color indexed="8"/>
        <rFont val="Soberana Sans"/>
        <family val="0"/>
      </rPr>
      <t>Materias primas y materiales de producción y comercialización</t>
    </r>
  </si>
  <si>
    <r>
      <rPr>
        <sz val="7"/>
        <color indexed="8"/>
        <rFont val="Soberana Sans"/>
        <family val="0"/>
      </rPr>
      <t>Materiales y artículos de construcción y de reparación</t>
    </r>
  </si>
  <si>
    <r>
      <rPr>
        <sz val="7"/>
        <color indexed="8"/>
        <rFont val="Soberana Sans"/>
        <family val="0"/>
      </rPr>
      <t>Productos químicos, farmacéuticos y de laboratorio</t>
    </r>
  </si>
  <si>
    <r>
      <rPr>
        <sz val="7"/>
        <color indexed="8"/>
        <rFont val="Soberana Sans"/>
        <family val="0"/>
      </rPr>
      <t>Combustibles, lubricantes y aditivos</t>
    </r>
  </si>
  <si>
    <r>
      <rPr>
        <sz val="7"/>
        <color indexed="8"/>
        <rFont val="Soberana Sans"/>
        <family val="0"/>
      </rPr>
      <t>Vestuario, blancos, prendas de protección y artículos deportivos</t>
    </r>
  </si>
  <si>
    <r>
      <rPr>
        <sz val="7"/>
        <color indexed="8"/>
        <rFont val="Soberana Sans"/>
        <family val="0"/>
      </rPr>
      <t>Herramientas, refacciones y accesorios menores</t>
    </r>
  </si>
  <si>
    <r>
      <rPr>
        <b/>
        <sz val="7"/>
        <color indexed="8"/>
        <rFont val="Soberana Sans"/>
        <family val="0"/>
      </rPr>
      <t>Servicios generales</t>
    </r>
  </si>
  <si>
    <r>
      <rPr>
        <sz val="7"/>
        <color indexed="8"/>
        <rFont val="Soberana Sans"/>
        <family val="0"/>
      </rPr>
      <t>Servicios básicos</t>
    </r>
  </si>
  <si>
    <r>
      <rPr>
        <sz val="7"/>
        <color indexed="8"/>
        <rFont val="Soberana Sans"/>
        <family val="0"/>
      </rPr>
      <t>Servicios de arrendamiento</t>
    </r>
  </si>
  <si>
    <r>
      <rPr>
        <sz val="7"/>
        <color indexed="8"/>
        <rFont val="Soberana Sans"/>
        <family val="0"/>
      </rPr>
      <t>Servicios profesionales, científicos, técnicos y otros servicios</t>
    </r>
  </si>
  <si>
    <r>
      <rPr>
        <sz val="7"/>
        <color indexed="8"/>
        <rFont val="Soberana Sans"/>
        <family val="0"/>
      </rPr>
      <t>Servicios financieros, bancarios y comerciales</t>
    </r>
  </si>
  <si>
    <r>
      <rPr>
        <sz val="7"/>
        <color indexed="8"/>
        <rFont val="Soberana Sans"/>
        <family val="0"/>
      </rPr>
      <t>Servicios de instalación, reparación, mantenimiento y conservación</t>
    </r>
  </si>
  <si>
    <r>
      <rPr>
        <sz val="7"/>
        <color indexed="8"/>
        <rFont val="Soberana Sans"/>
        <family val="0"/>
      </rPr>
      <t>Servicios de traslado y viáticos</t>
    </r>
  </si>
  <si>
    <r>
      <rPr>
        <sz val="7"/>
        <color indexed="8"/>
        <rFont val="Soberana Sans"/>
        <family val="0"/>
      </rPr>
      <t>Servicios oficiales</t>
    </r>
  </si>
  <si>
    <r>
      <rPr>
        <sz val="7"/>
        <color indexed="8"/>
        <rFont val="Soberana Sans"/>
        <family val="0"/>
      </rPr>
      <t>Otros servicios generales</t>
    </r>
  </si>
  <si>
    <r>
      <rPr>
        <b/>
        <sz val="7"/>
        <color indexed="8"/>
        <rFont val="Soberana Sans"/>
        <family val="0"/>
      </rPr>
      <t>Inversión pública</t>
    </r>
  </si>
  <si>
    <r>
      <rPr>
        <sz val="7"/>
        <color indexed="8"/>
        <rFont val="Soberana Sans"/>
        <family val="0"/>
      </rPr>
      <t>Obra pública en bienes propios</t>
    </r>
  </si>
  <si>
    <r>
      <rPr>
        <b/>
        <sz val="7"/>
        <color indexed="8"/>
        <rFont val="Soberana Sans"/>
        <family val="0"/>
      </rPr>
      <t>Total del Gasto</t>
    </r>
  </si>
  <si>
    <t xml:space="preserve"> INSTITUTO NACIONAL DE CARDIOLOGÍA IGNACIO CHÁVEZ</t>
  </si>
  <si>
    <t>Remuneraciones adicionales y especiales</t>
  </si>
  <si>
    <t>INSTITUTO NACIONAL DE CARDIOLOGÍA IGNACIO CHÁVEZ</t>
  </si>
  <si>
    <r>
      <rPr>
        <sz val="7"/>
        <color indexed="8"/>
        <rFont val="Soberana Sans"/>
        <family val="0"/>
      </rPr>
      <t>Gasto Corriente</t>
    </r>
  </si>
  <si>
    <r>
      <rPr>
        <sz val="7"/>
        <color indexed="8"/>
        <rFont val="Soberana Sans"/>
        <family val="0"/>
      </rPr>
      <t>Gasto De Capital</t>
    </r>
  </si>
  <si>
    <t xml:space="preserve">ESTADO ANALÍTICO DEL EJERCICIO DEL PRESUPUESTO DE EGRESOS EN CLASIFICACIÓN ADMINISTRATIVA </t>
  </si>
  <si>
    <r>
      <rPr>
        <sz val="7"/>
        <color indexed="8"/>
        <rFont val="Soberana Sans"/>
        <family val="0"/>
      </rPr>
      <t>Instituto Nacional de Cardiología Ignacio Chávez</t>
    </r>
  </si>
  <si>
    <r>
      <rPr>
        <b/>
        <sz val="7"/>
        <color indexed="8"/>
        <rFont val="Soberana Sans"/>
        <family val="0"/>
      </rPr>
      <t>Gobierno</t>
    </r>
  </si>
  <si>
    <r>
      <rPr>
        <sz val="7"/>
        <color indexed="8"/>
        <rFont val="Soberana Sans"/>
        <family val="0"/>
      </rPr>
      <t>Coordinación de la Política de Gobierno</t>
    </r>
  </si>
  <si>
    <r>
      <rPr>
        <b/>
        <sz val="7"/>
        <color indexed="8"/>
        <rFont val="Soberana Sans"/>
        <family val="0"/>
      </rPr>
      <t>Desarrollo Social</t>
    </r>
  </si>
  <si>
    <r>
      <rPr>
        <sz val="7"/>
        <color indexed="8"/>
        <rFont val="Soberana Sans"/>
        <family val="0"/>
      </rPr>
      <t>Salud</t>
    </r>
  </si>
  <si>
    <r>
      <rPr>
        <b/>
        <sz val="7"/>
        <color indexed="8"/>
        <rFont val="Soberana Sans"/>
        <family val="0"/>
      </rPr>
      <t>Desarrollo Económico</t>
    </r>
  </si>
  <si>
    <r>
      <rPr>
        <sz val="7"/>
        <color indexed="8"/>
        <rFont val="Soberana Sans"/>
        <family val="0"/>
      </rPr>
      <t>Ciencia, Tecnología e Innovación</t>
    </r>
  </si>
  <si>
    <t>Total del Gasto</t>
  </si>
  <si>
    <t>DISPONIBILIDAD</t>
  </si>
  <si>
    <t>ESTADO ANALÍTICO DEL EJERCICIO DEL PRESUPUESTO DE EGRESOS EN CLASIFICACIÓN POR OBJETO DEL GASTO  (Capitulo y Concepto)</t>
  </si>
  <si>
    <t>ESTADO ANALÍTICO DEL EJERCICIO DEL PRESUPUESTO DE EGRESOS EN CLASIFICACIÓN FUNCIONAL   (Finalidad y Función)</t>
  </si>
  <si>
    <t>ESTADO ANALÍTICO DEL EJERCICIO DEL PRESUPUESTO DE EGRESOS EN CLASIFICACIÓN ECONÓMICA (Por Tipo de Gasto)</t>
  </si>
  <si>
    <t>AL 30 DE SEPTIEMBRE DE  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</si>
</sst>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\ "/>
  </numFmts>
  <fonts count="49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sz val="8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7"/>
      <name val="Soberana Sans"/>
      <family val="0"/>
    </font>
    <font>
      <sz val="8"/>
      <name val="Arial"/>
      <family val="2"/>
    </font>
    <font>
      <sz val="8"/>
      <color indexed="8"/>
      <name val="SansSerif"/>
      <family val="0"/>
    </font>
    <font>
      <sz val="7"/>
      <color indexed="8"/>
      <name val="SansSerif"/>
      <family val="0"/>
    </font>
    <font>
      <b/>
      <sz val="8"/>
      <name val="Arial"/>
      <family val="2"/>
    </font>
    <font>
      <b/>
      <sz val="8"/>
      <color indexed="8"/>
      <name val="Soberana Sans"/>
      <family val="0"/>
    </font>
    <font>
      <b/>
      <sz val="10"/>
      <color indexed="8"/>
      <name val="Soberana Sans"/>
      <family val="0"/>
    </font>
    <font>
      <b/>
      <sz val="8"/>
      <name val="Soberana Sans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right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52" applyFont="1" applyFill="1" applyBorder="1" applyAlignment="1" applyProtection="1">
      <alignment horizontal="left" vertical="top" wrapText="1"/>
      <protection/>
    </xf>
    <xf numFmtId="0" fontId="0" fillId="0" borderId="0" xfId="52">
      <alignment/>
      <protection/>
    </xf>
    <xf numFmtId="0" fontId="3" fillId="34" borderId="10" xfId="52" applyFont="1" applyFill="1" applyBorder="1" applyAlignment="1" applyProtection="1">
      <alignment horizontal="center" vertical="center" wrapText="1"/>
      <protection/>
    </xf>
    <xf numFmtId="0" fontId="3" fillId="34" borderId="11" xfId="52" applyFont="1" applyFill="1" applyBorder="1" applyAlignment="1" applyProtection="1">
      <alignment horizontal="center" vertical="center" wrapText="1"/>
      <protection/>
    </xf>
    <xf numFmtId="0" fontId="1" fillId="33" borderId="12" xfId="52" applyFont="1" applyFill="1" applyBorder="1" applyAlignment="1" applyProtection="1">
      <alignment horizontal="left" vertical="top" wrapText="1"/>
      <protection/>
    </xf>
    <xf numFmtId="0" fontId="5" fillId="33" borderId="0" xfId="52" applyFont="1" applyFill="1" applyBorder="1" applyAlignment="1" applyProtection="1">
      <alignment horizontal="left" vertical="center" wrapText="1"/>
      <protection/>
    </xf>
    <xf numFmtId="4" fontId="5" fillId="0" borderId="13" xfId="52" applyNumberFormat="1" applyFont="1" applyFill="1" applyBorder="1" applyAlignment="1" applyProtection="1">
      <alignment horizontal="right" vertical="center" wrapText="1"/>
      <protection/>
    </xf>
    <xf numFmtId="4" fontId="8" fillId="35" borderId="0" xfId="0" applyNumberFormat="1" applyFont="1" applyFill="1" applyBorder="1" applyAlignment="1" applyProtection="1">
      <alignment horizontal="right" vertical="top" wrapText="1"/>
      <protection/>
    </xf>
    <xf numFmtId="4" fontId="7" fillId="35" borderId="0" xfId="0" applyNumberFormat="1" applyFont="1" applyFill="1" applyAlignment="1">
      <alignment horizontal="right"/>
    </xf>
    <xf numFmtId="4" fontId="14" fillId="35" borderId="0" xfId="0" applyNumberFormat="1" applyFont="1" applyFill="1" applyAlignment="1">
      <alignment horizontal="right"/>
    </xf>
    <xf numFmtId="4" fontId="0" fillId="35" borderId="0" xfId="0" applyNumberFormat="1" applyFill="1" applyAlignment="1">
      <alignment/>
    </xf>
    <xf numFmtId="0" fontId="1" fillId="35" borderId="0" xfId="52" applyFont="1" applyFill="1" applyBorder="1" applyAlignment="1" applyProtection="1">
      <alignment horizontal="left" vertical="top" wrapText="1"/>
      <protection/>
    </xf>
    <xf numFmtId="0" fontId="0" fillId="35" borderId="0" xfId="52" applyFill="1">
      <alignment/>
      <protection/>
    </xf>
    <xf numFmtId="0" fontId="0" fillId="35" borderId="0" xfId="0" applyFill="1" applyAlignment="1">
      <alignment/>
    </xf>
    <xf numFmtId="0" fontId="1" fillId="35" borderId="0" xfId="0" applyFont="1" applyFill="1" applyBorder="1" applyAlignment="1" applyProtection="1">
      <alignment horizontal="left" vertical="center" wrapText="1"/>
      <protection/>
    </xf>
    <xf numFmtId="0" fontId="1" fillId="35" borderId="0" xfId="0" applyFont="1" applyFill="1" applyBorder="1" applyAlignment="1" applyProtection="1">
      <alignment horizontal="left" vertical="top" wrapText="1"/>
      <protection/>
    </xf>
    <xf numFmtId="4" fontId="4" fillId="35" borderId="14" xfId="0" applyNumberFormat="1" applyFont="1" applyFill="1" applyBorder="1" applyAlignment="1" applyProtection="1">
      <alignment horizontal="right" vertical="center" wrapText="1"/>
      <protection/>
    </xf>
    <xf numFmtId="4" fontId="4" fillId="35" borderId="13" xfId="0" applyNumberFormat="1" applyFont="1" applyFill="1" applyBorder="1" applyAlignment="1" applyProtection="1">
      <alignment horizontal="right" vertical="center" wrapText="1"/>
      <protection/>
    </xf>
    <xf numFmtId="4" fontId="5" fillId="35" borderId="15" xfId="0" applyNumberFormat="1" applyFont="1" applyFill="1" applyBorder="1" applyAlignment="1" applyProtection="1">
      <alignment horizontal="right" vertical="center" wrapText="1"/>
      <protection/>
    </xf>
    <xf numFmtId="4" fontId="5" fillId="35" borderId="13" xfId="0" applyNumberFormat="1" applyFont="1" applyFill="1" applyBorder="1" applyAlignment="1" applyProtection="1">
      <alignment horizontal="right" vertical="center" wrapText="1"/>
      <protection/>
    </xf>
    <xf numFmtId="4" fontId="6" fillId="35" borderId="15" xfId="0" applyNumberFormat="1" applyFont="1" applyFill="1" applyBorder="1" applyAlignment="1" applyProtection="1">
      <alignment horizontal="right" vertical="center" wrapText="1"/>
      <protection/>
    </xf>
    <xf numFmtId="4" fontId="6" fillId="35" borderId="13" xfId="0" applyNumberFormat="1" applyFont="1" applyFill="1" applyBorder="1" applyAlignment="1" applyProtection="1">
      <alignment horizontal="right" vertical="center" wrapText="1"/>
      <protection/>
    </xf>
    <xf numFmtId="4" fontId="4" fillId="35" borderId="15" xfId="0" applyNumberFormat="1" applyFont="1" applyFill="1" applyBorder="1" applyAlignment="1" applyProtection="1">
      <alignment horizontal="right" vertical="center" wrapText="1"/>
      <protection/>
    </xf>
    <xf numFmtId="4" fontId="5" fillId="35" borderId="15" xfId="52" applyNumberFormat="1" applyFont="1" applyFill="1" applyBorder="1" applyAlignment="1" applyProtection="1">
      <alignment horizontal="right" vertical="center" wrapText="1"/>
      <protection/>
    </xf>
    <xf numFmtId="4" fontId="5" fillId="35" borderId="13" xfId="52" applyNumberFormat="1" applyFont="1" applyFill="1" applyBorder="1" applyAlignment="1" applyProtection="1">
      <alignment horizontal="right" vertical="center" wrapText="1"/>
      <protection/>
    </xf>
    <xf numFmtId="4" fontId="11" fillId="36" borderId="10" xfId="52" applyNumberFormat="1" applyFont="1" applyFill="1" applyBorder="1" applyAlignment="1" applyProtection="1">
      <alignment horizontal="right" vertical="center" wrapText="1"/>
      <protection/>
    </xf>
    <xf numFmtId="4" fontId="13" fillId="36" borderId="10" xfId="52" applyNumberFormat="1" applyFont="1" applyFill="1" applyBorder="1" applyAlignment="1" applyProtection="1">
      <alignment horizontal="right" vertical="center" wrapText="1"/>
      <protection/>
    </xf>
    <xf numFmtId="4" fontId="4" fillId="35" borderId="15" xfId="52" applyNumberFormat="1" applyFont="1" applyFill="1" applyBorder="1" applyAlignment="1" applyProtection="1">
      <alignment horizontal="right" vertical="center" wrapText="1"/>
      <protection/>
    </xf>
    <xf numFmtId="3" fontId="5" fillId="35" borderId="15" xfId="0" applyNumberFormat="1" applyFont="1" applyFill="1" applyBorder="1" applyAlignment="1" applyProtection="1">
      <alignment horizontal="right" vertical="center" wrapText="1"/>
      <protection/>
    </xf>
    <xf numFmtId="4" fontId="11" fillId="36" borderId="16" xfId="52" applyNumberFormat="1" applyFont="1" applyFill="1" applyBorder="1" applyAlignment="1" applyProtection="1">
      <alignment horizontal="right" vertical="center" wrapText="1"/>
      <protection/>
    </xf>
    <xf numFmtId="4" fontId="13" fillId="36" borderId="10" xfId="0" applyNumberFormat="1" applyFont="1" applyFill="1" applyBorder="1" applyAlignment="1" applyProtection="1">
      <alignment horizontal="right" vertical="center" wrapText="1"/>
      <protection/>
    </xf>
    <xf numFmtId="4" fontId="7" fillId="35" borderId="0" xfId="0" applyNumberFormat="1" applyFont="1" applyFill="1" applyAlignment="1">
      <alignment vertical="center"/>
    </xf>
    <xf numFmtId="4" fontId="7" fillId="35" borderId="0" xfId="0" applyNumberFormat="1" applyFont="1" applyFill="1" applyAlignment="1">
      <alignment/>
    </xf>
    <xf numFmtId="4" fontId="10" fillId="35" borderId="0" xfId="0" applyNumberFormat="1" applyFont="1" applyFill="1" applyAlignment="1">
      <alignment/>
    </xf>
    <xf numFmtId="0" fontId="4" fillId="33" borderId="0" xfId="52" applyFont="1" applyFill="1" applyBorder="1" applyAlignment="1" applyProtection="1">
      <alignment horizontal="left" vertical="center" wrapText="1"/>
      <protection/>
    </xf>
    <xf numFmtId="0" fontId="4" fillId="36" borderId="17" xfId="52" applyFont="1" applyFill="1" applyBorder="1" applyAlignment="1" applyProtection="1">
      <alignment horizontal="center" vertical="center" wrapText="1"/>
      <protection/>
    </xf>
    <xf numFmtId="0" fontId="4" fillId="36" borderId="18" xfId="52" applyFont="1" applyFill="1" applyBorder="1" applyAlignment="1" applyProtection="1">
      <alignment horizontal="center" vertical="center" wrapText="1"/>
      <protection/>
    </xf>
    <xf numFmtId="0" fontId="4" fillId="36" borderId="19" xfId="52" applyFont="1" applyFill="1" applyBorder="1" applyAlignment="1" applyProtection="1">
      <alignment horizontal="center" vertical="center" wrapText="1"/>
      <protection/>
    </xf>
    <xf numFmtId="0" fontId="1" fillId="35" borderId="20" xfId="52" applyFont="1" applyFill="1" applyBorder="1" applyAlignment="1" applyProtection="1">
      <alignment horizontal="left" vertical="top" wrapText="1"/>
      <protection/>
    </xf>
    <xf numFmtId="0" fontId="12" fillId="35" borderId="0" xfId="52" applyFont="1" applyFill="1" applyBorder="1" applyAlignment="1" applyProtection="1">
      <alignment horizontal="center" vertical="center" wrapText="1"/>
      <protection/>
    </xf>
    <xf numFmtId="0" fontId="11" fillId="35" borderId="0" xfId="52" applyFont="1" applyFill="1" applyBorder="1" applyAlignment="1" applyProtection="1">
      <alignment horizontal="center" vertical="center" wrapText="1"/>
      <protection/>
    </xf>
    <xf numFmtId="0" fontId="2" fillId="35" borderId="0" xfId="52" applyFont="1" applyFill="1" applyBorder="1" applyAlignment="1" applyProtection="1">
      <alignment horizontal="center" vertical="center" wrapText="1"/>
      <protection/>
    </xf>
    <xf numFmtId="0" fontId="3" fillId="34" borderId="17" xfId="52" applyFont="1" applyFill="1" applyBorder="1" applyAlignment="1" applyProtection="1">
      <alignment horizontal="center" vertical="center" wrapText="1"/>
      <protection/>
    </xf>
    <xf numFmtId="0" fontId="3" fillId="34" borderId="0" xfId="52" applyFont="1" applyFill="1" applyBorder="1" applyAlignment="1" applyProtection="1">
      <alignment horizontal="center" vertical="center" wrapText="1"/>
      <protection/>
    </xf>
    <xf numFmtId="0" fontId="3" fillId="34" borderId="13" xfId="52" applyFont="1" applyFill="1" applyBorder="1" applyAlignment="1" applyProtection="1">
      <alignment horizontal="center" vertical="center" wrapText="1"/>
      <protection/>
    </xf>
    <xf numFmtId="0" fontId="5" fillId="33" borderId="16" xfId="52" applyFont="1" applyFill="1" applyBorder="1" applyAlignment="1" applyProtection="1">
      <alignment horizontal="center" vertical="center" wrapText="1"/>
      <protection/>
    </xf>
    <xf numFmtId="0" fontId="11" fillId="36" borderId="16" xfId="52" applyFont="1" applyFill="1" applyBorder="1" applyAlignment="1" applyProtection="1">
      <alignment horizontal="center" vertical="center" wrapText="1"/>
      <protection/>
    </xf>
    <xf numFmtId="0" fontId="1" fillId="33" borderId="20" xfId="52" applyFont="1" applyFill="1" applyBorder="1" applyAlignment="1" applyProtection="1">
      <alignment horizontal="left" vertical="top" wrapText="1"/>
      <protection/>
    </xf>
    <xf numFmtId="4" fontId="14" fillId="35" borderId="0" xfId="0" applyNumberFormat="1" applyFont="1" applyFill="1" applyAlignment="1">
      <alignment horizontal="left"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left" vertical="top" wrapText="1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13" fillId="36" borderId="17" xfId="0" applyFont="1" applyFill="1" applyBorder="1" applyAlignment="1" applyProtection="1">
      <alignment horizontal="center" vertical="center" wrapText="1"/>
      <protection/>
    </xf>
    <xf numFmtId="0" fontId="13" fillId="36" borderId="18" xfId="0" applyFont="1" applyFill="1" applyBorder="1" applyAlignment="1" applyProtection="1">
      <alignment horizontal="center" vertical="center" wrapText="1"/>
      <protection/>
    </xf>
    <xf numFmtId="0" fontId="13" fillId="36" borderId="19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="120" zoomScaleNormal="120" zoomScalePageLayoutView="0" workbookViewId="0" topLeftCell="A1">
      <selection activeCell="N22" sqref="N22"/>
    </sheetView>
  </sheetViews>
  <sheetFormatPr defaultColWidth="9.140625" defaultRowHeight="12.75"/>
  <cols>
    <col min="1" max="1" width="4.140625" style="0" customWidth="1"/>
    <col min="2" max="2" width="2.57421875" style="0" customWidth="1"/>
    <col min="3" max="3" width="4.421875" style="0" customWidth="1"/>
    <col min="4" max="4" width="37.00390625" style="0" customWidth="1"/>
    <col min="5" max="9" width="14.28125" style="0" customWidth="1"/>
    <col min="10" max="10" width="13.8515625" style="0" customWidth="1"/>
    <col min="11" max="11" width="3.28125" style="27" customWidth="1"/>
    <col min="12" max="12" width="14.28125" style="46" bestFit="1" customWidth="1"/>
    <col min="13" max="13" width="12.28125" style="46" bestFit="1" customWidth="1"/>
    <col min="14" max="14" width="17.00390625" style="46" customWidth="1"/>
    <col min="15" max="15" width="11.421875" style="46" bestFit="1" customWidth="1"/>
    <col min="16" max="16" width="12.28125" style="9" bestFit="1" customWidth="1"/>
    <col min="17" max="17" width="10.8515625" style="9" bestFit="1" customWidth="1"/>
    <col min="18" max="18" width="9.140625" style="9" customWidth="1"/>
  </cols>
  <sheetData>
    <row r="1" spans="1:18" s="7" customFormat="1" ht="25.5" customHeight="1">
      <c r="A1" s="6"/>
      <c r="B1" s="67" t="s">
        <v>34</v>
      </c>
      <c r="C1" s="67"/>
      <c r="D1" s="67"/>
      <c r="E1" s="67"/>
      <c r="F1" s="67"/>
      <c r="G1" s="67"/>
      <c r="H1" s="67"/>
      <c r="I1" s="67"/>
      <c r="J1" s="67"/>
      <c r="K1" s="28"/>
      <c r="L1" s="45"/>
      <c r="M1" s="45"/>
      <c r="N1" s="45"/>
      <c r="O1" s="45"/>
      <c r="P1" s="10"/>
      <c r="Q1" s="10"/>
      <c r="R1" s="10"/>
    </row>
    <row r="2" spans="1:11" ht="21.75" customHeight="1">
      <c r="A2" s="1"/>
      <c r="B2" s="65" t="s">
        <v>49</v>
      </c>
      <c r="C2" s="65"/>
      <c r="D2" s="65"/>
      <c r="E2" s="65"/>
      <c r="F2" s="65"/>
      <c r="G2" s="65"/>
      <c r="H2" s="65"/>
      <c r="I2" s="65"/>
      <c r="J2" s="65"/>
      <c r="K2" s="29"/>
    </row>
    <row r="3" spans="1:11" ht="12" customHeight="1">
      <c r="A3" s="1"/>
      <c r="B3" s="72" t="s">
        <v>52</v>
      </c>
      <c r="C3" s="72"/>
      <c r="D3" s="72"/>
      <c r="E3" s="72"/>
      <c r="F3" s="72"/>
      <c r="G3" s="72"/>
      <c r="H3" s="72"/>
      <c r="I3" s="72"/>
      <c r="J3" s="72"/>
      <c r="K3" s="29"/>
    </row>
    <row r="4" spans="1:11" ht="39.75" customHeight="1">
      <c r="A4" s="1"/>
      <c r="B4" s="66" t="s">
        <v>0</v>
      </c>
      <c r="C4" s="66"/>
      <c r="D4" s="66"/>
      <c r="E4" s="2" t="s">
        <v>1</v>
      </c>
      <c r="F4" s="3" t="s">
        <v>2</v>
      </c>
      <c r="G4" s="3" t="s">
        <v>3</v>
      </c>
      <c r="H4" s="3" t="s">
        <v>4</v>
      </c>
      <c r="I4" s="3" t="s">
        <v>5</v>
      </c>
      <c r="J4" s="3" t="s">
        <v>48</v>
      </c>
      <c r="K4" s="29"/>
    </row>
    <row r="5" spans="1:11" ht="16.5" customHeight="1">
      <c r="A5" s="1"/>
      <c r="B5" s="4"/>
      <c r="C5" s="68" t="s">
        <v>6</v>
      </c>
      <c r="D5" s="68"/>
      <c r="E5" s="30">
        <f aca="true" t="shared" si="0" ref="E5:J5">SUM(E6:E12)</f>
        <v>832013309</v>
      </c>
      <c r="F5" s="31">
        <f t="shared" si="0"/>
        <v>9412955.409999993</v>
      </c>
      <c r="G5" s="31">
        <f t="shared" si="0"/>
        <v>841426264.41</v>
      </c>
      <c r="H5" s="31">
        <f t="shared" si="0"/>
        <v>1187888.06</v>
      </c>
      <c r="I5" s="31">
        <f t="shared" si="0"/>
        <v>599123529.0299999</v>
      </c>
      <c r="J5" s="31">
        <f t="shared" si="0"/>
        <v>241114847.32000008</v>
      </c>
      <c r="K5" s="29"/>
    </row>
    <row r="6" spans="1:11" ht="16.5" customHeight="1">
      <c r="A6" s="1"/>
      <c r="B6" s="4"/>
      <c r="C6" s="12">
        <v>1100</v>
      </c>
      <c r="D6" s="5" t="s">
        <v>7</v>
      </c>
      <c r="E6" s="32">
        <v>267236482</v>
      </c>
      <c r="F6" s="33">
        <v>7029072.16</v>
      </c>
      <c r="G6" s="33">
        <f>+E6+F6</f>
        <v>274265554.16</v>
      </c>
      <c r="H6" s="33">
        <v>0</v>
      </c>
      <c r="I6" s="33">
        <v>224917839.26999998</v>
      </c>
      <c r="J6" s="33">
        <f>+G6-H6-I6</f>
        <v>49347714.890000045</v>
      </c>
      <c r="K6" s="29"/>
    </row>
    <row r="7" spans="1:11" ht="16.5" customHeight="1">
      <c r="A7" s="1"/>
      <c r="B7" s="4"/>
      <c r="C7" s="12">
        <v>1200</v>
      </c>
      <c r="D7" s="5" t="s">
        <v>8</v>
      </c>
      <c r="E7" s="32">
        <v>8920599</v>
      </c>
      <c r="F7" s="33">
        <v>0</v>
      </c>
      <c r="G7" s="33">
        <f aca="true" t="shared" si="1" ref="G7:G12">+E7+F7</f>
        <v>8920599</v>
      </c>
      <c r="H7" s="33">
        <v>0</v>
      </c>
      <c r="I7" s="33">
        <v>3248136.45</v>
      </c>
      <c r="J7" s="33">
        <f aca="true" t="shared" si="2" ref="J7:J30">+G7-H7-I7</f>
        <v>5672462.55</v>
      </c>
      <c r="K7" s="29"/>
    </row>
    <row r="8" spans="1:11" ht="16.5" customHeight="1">
      <c r="A8" s="1"/>
      <c r="B8" s="4"/>
      <c r="C8" s="12">
        <v>1300</v>
      </c>
      <c r="D8" s="13" t="s">
        <v>35</v>
      </c>
      <c r="E8" s="34">
        <v>223396386</v>
      </c>
      <c r="F8" s="35">
        <v>4541090.470000001</v>
      </c>
      <c r="G8" s="33">
        <f t="shared" si="1"/>
        <v>227937476.47</v>
      </c>
      <c r="H8" s="35">
        <v>1187888.06</v>
      </c>
      <c r="I8" s="35">
        <v>141491778.85999998</v>
      </c>
      <c r="J8" s="33">
        <f t="shared" si="2"/>
        <v>85257809.55000001</v>
      </c>
      <c r="K8" s="29"/>
    </row>
    <row r="9" spans="1:11" ht="16.5" customHeight="1">
      <c r="A9" s="1"/>
      <c r="B9" s="4"/>
      <c r="C9" s="12">
        <v>1400</v>
      </c>
      <c r="D9" s="5" t="s">
        <v>9</v>
      </c>
      <c r="E9" s="32">
        <v>82802144</v>
      </c>
      <c r="F9" s="33">
        <v>-10840465.549999999</v>
      </c>
      <c r="G9" s="33">
        <f t="shared" si="1"/>
        <v>71961678.45</v>
      </c>
      <c r="H9" s="33">
        <v>0</v>
      </c>
      <c r="I9" s="33">
        <v>51114721.27</v>
      </c>
      <c r="J9" s="33">
        <f t="shared" si="2"/>
        <v>20846957.18</v>
      </c>
      <c r="K9" s="29"/>
    </row>
    <row r="10" spans="1:11" ht="16.5" customHeight="1">
      <c r="A10" s="1"/>
      <c r="B10" s="4"/>
      <c r="C10" s="12">
        <v>1500</v>
      </c>
      <c r="D10" s="5" t="s">
        <v>10</v>
      </c>
      <c r="E10" s="32">
        <v>205078955</v>
      </c>
      <c r="F10" s="33">
        <v>8813420.429999992</v>
      </c>
      <c r="G10" s="33">
        <f t="shared" si="1"/>
        <v>213892375.43</v>
      </c>
      <c r="H10" s="33">
        <v>0</v>
      </c>
      <c r="I10" s="33">
        <v>161925261.07</v>
      </c>
      <c r="J10" s="33">
        <f t="shared" si="2"/>
        <v>51967114.360000014</v>
      </c>
      <c r="K10" s="29"/>
    </row>
    <row r="11" spans="1:11" ht="16.5" customHeight="1">
      <c r="A11" s="1"/>
      <c r="B11" s="4"/>
      <c r="C11" s="12">
        <v>1600</v>
      </c>
      <c r="D11" s="5" t="s">
        <v>11</v>
      </c>
      <c r="E11" s="32">
        <v>0</v>
      </c>
      <c r="F11" s="33">
        <v>0</v>
      </c>
      <c r="G11" s="33">
        <f t="shared" si="1"/>
        <v>0</v>
      </c>
      <c r="H11" s="33">
        <v>0</v>
      </c>
      <c r="I11" s="33">
        <v>0</v>
      </c>
      <c r="J11" s="33">
        <f t="shared" si="2"/>
        <v>0</v>
      </c>
      <c r="K11" s="29"/>
    </row>
    <row r="12" spans="1:11" ht="16.5" customHeight="1">
      <c r="A12" s="1"/>
      <c r="B12" s="4"/>
      <c r="C12" s="12">
        <v>1700</v>
      </c>
      <c r="D12" s="5" t="s">
        <v>12</v>
      </c>
      <c r="E12" s="32">
        <v>44578743</v>
      </c>
      <c r="F12" s="33">
        <v>-130162.10000000149</v>
      </c>
      <c r="G12" s="33">
        <f t="shared" si="1"/>
        <v>44448580.9</v>
      </c>
      <c r="H12" s="33">
        <v>0</v>
      </c>
      <c r="I12" s="33">
        <v>16425792.11</v>
      </c>
      <c r="J12" s="33">
        <f t="shared" si="2"/>
        <v>28022788.79</v>
      </c>
      <c r="K12" s="29"/>
    </row>
    <row r="13" spans="1:11" ht="16.5" customHeight="1">
      <c r="A13" s="1"/>
      <c r="B13" s="4"/>
      <c r="C13" s="68" t="s">
        <v>13</v>
      </c>
      <c r="D13" s="68"/>
      <c r="E13" s="36">
        <f aca="true" t="shared" si="3" ref="E13:J13">SUM(E14:E21)</f>
        <v>547201591</v>
      </c>
      <c r="F13" s="36">
        <f t="shared" si="3"/>
        <v>39805837.99999999</v>
      </c>
      <c r="G13" s="36">
        <f t="shared" si="3"/>
        <v>587007429</v>
      </c>
      <c r="H13" s="36">
        <f t="shared" si="3"/>
        <v>148524394.73999998</v>
      </c>
      <c r="I13" s="36">
        <f t="shared" si="3"/>
        <v>419056274.05999994</v>
      </c>
      <c r="J13" s="31">
        <f t="shared" si="3"/>
        <v>19426760.200000055</v>
      </c>
      <c r="K13" s="29"/>
    </row>
    <row r="14" spans="1:11" ht="16.5" customHeight="1">
      <c r="A14" s="1"/>
      <c r="B14" s="4"/>
      <c r="C14" s="12">
        <v>2100</v>
      </c>
      <c r="D14" s="5" t="s">
        <v>14</v>
      </c>
      <c r="E14" s="32">
        <v>12599127</v>
      </c>
      <c r="F14" s="33">
        <v>8835935</v>
      </c>
      <c r="G14" s="33">
        <f>+E14+F14</f>
        <v>21435062</v>
      </c>
      <c r="H14" s="33">
        <v>5256036.95</v>
      </c>
      <c r="I14" s="33">
        <v>11226205.669999998</v>
      </c>
      <c r="J14" s="33">
        <f t="shared" si="2"/>
        <v>4952819.380000003</v>
      </c>
      <c r="K14" s="29"/>
    </row>
    <row r="15" spans="1:11" ht="16.5" customHeight="1">
      <c r="A15" s="1"/>
      <c r="B15" s="4"/>
      <c r="C15" s="12">
        <v>2200</v>
      </c>
      <c r="D15" s="5" t="s">
        <v>15</v>
      </c>
      <c r="E15" s="34">
        <v>64611555</v>
      </c>
      <c r="F15" s="35">
        <v>-21263555.76</v>
      </c>
      <c r="G15" s="33">
        <f aca="true" t="shared" si="4" ref="G15:G21">+E15+F15</f>
        <v>43347999.239999995</v>
      </c>
      <c r="H15" s="33">
        <v>9020923.86</v>
      </c>
      <c r="I15" s="33">
        <v>32164185.849999994</v>
      </c>
      <c r="J15" s="33">
        <f t="shared" si="2"/>
        <v>2162889.530000001</v>
      </c>
      <c r="K15" s="29"/>
    </row>
    <row r="16" spans="1:11" ht="16.5" customHeight="1">
      <c r="A16" s="1"/>
      <c r="B16" s="4"/>
      <c r="C16" s="12">
        <v>2300</v>
      </c>
      <c r="D16" s="5" t="s">
        <v>16</v>
      </c>
      <c r="E16" s="34">
        <v>811820</v>
      </c>
      <c r="F16" s="35">
        <v>-811820</v>
      </c>
      <c r="G16" s="33">
        <f t="shared" si="4"/>
        <v>0</v>
      </c>
      <c r="H16" s="33">
        <v>0</v>
      </c>
      <c r="I16" s="33">
        <v>0</v>
      </c>
      <c r="J16" s="33">
        <f t="shared" si="2"/>
        <v>0</v>
      </c>
      <c r="K16" s="29"/>
    </row>
    <row r="17" spans="1:15" ht="16.5" customHeight="1">
      <c r="A17" s="1"/>
      <c r="B17" s="4"/>
      <c r="C17" s="12">
        <v>2400</v>
      </c>
      <c r="D17" s="5" t="s">
        <v>17</v>
      </c>
      <c r="E17" s="32">
        <v>3296045</v>
      </c>
      <c r="F17" s="33">
        <v>4704073</v>
      </c>
      <c r="G17" s="33">
        <f t="shared" si="4"/>
        <v>8000118</v>
      </c>
      <c r="H17" s="33">
        <v>612599.4400000001</v>
      </c>
      <c r="I17" s="33">
        <v>5416614.9399999995</v>
      </c>
      <c r="J17" s="33">
        <f t="shared" si="2"/>
        <v>1970903.62</v>
      </c>
      <c r="K17" s="29"/>
      <c r="L17" s="47"/>
      <c r="M17" s="47"/>
      <c r="N17" s="47"/>
      <c r="O17" s="47"/>
    </row>
    <row r="18" spans="1:11" ht="16.5" customHeight="1">
      <c r="A18" s="1"/>
      <c r="B18" s="4"/>
      <c r="C18" s="12">
        <v>2500</v>
      </c>
      <c r="D18" s="5" t="s">
        <v>18</v>
      </c>
      <c r="E18" s="34">
        <v>448217454</v>
      </c>
      <c r="F18" s="33">
        <v>36859430.599999994</v>
      </c>
      <c r="G18" s="33">
        <f t="shared" si="4"/>
        <v>485076884.6</v>
      </c>
      <c r="H18" s="33">
        <v>125481418.60000001</v>
      </c>
      <c r="I18" s="33">
        <v>354664536.85999995</v>
      </c>
      <c r="J18" s="33">
        <f t="shared" si="2"/>
        <v>4930929.140000045</v>
      </c>
      <c r="K18" s="29"/>
    </row>
    <row r="19" spans="1:11" ht="16.5" customHeight="1">
      <c r="A19" s="1"/>
      <c r="B19" s="4"/>
      <c r="C19" s="12">
        <v>2600</v>
      </c>
      <c r="D19" s="5" t="s">
        <v>19</v>
      </c>
      <c r="E19" s="32">
        <v>223107</v>
      </c>
      <c r="F19" s="33">
        <v>160976</v>
      </c>
      <c r="G19" s="33">
        <f t="shared" si="4"/>
        <v>384083</v>
      </c>
      <c r="H19" s="33">
        <v>0</v>
      </c>
      <c r="I19" s="33">
        <v>210897.76</v>
      </c>
      <c r="J19" s="33">
        <f t="shared" si="2"/>
        <v>173185.24</v>
      </c>
      <c r="K19" s="29"/>
    </row>
    <row r="20" spans="1:11" ht="16.5" customHeight="1">
      <c r="A20" s="1"/>
      <c r="B20" s="4"/>
      <c r="C20" s="12">
        <v>2700</v>
      </c>
      <c r="D20" s="5" t="s">
        <v>20</v>
      </c>
      <c r="E20" s="32">
        <v>10668963</v>
      </c>
      <c r="F20" s="33">
        <v>10116725.16</v>
      </c>
      <c r="G20" s="33">
        <f t="shared" si="4"/>
        <v>20785688.16</v>
      </c>
      <c r="H20" s="33">
        <v>1433964.38</v>
      </c>
      <c r="I20" s="33">
        <v>10164656.66</v>
      </c>
      <c r="J20" s="33">
        <f t="shared" si="2"/>
        <v>9187067.120000001</v>
      </c>
      <c r="K20" s="29"/>
    </row>
    <row r="21" spans="1:11" ht="16.5" customHeight="1">
      <c r="A21" s="1"/>
      <c r="B21" s="4"/>
      <c r="C21" s="12">
        <v>2900</v>
      </c>
      <c r="D21" s="5" t="s">
        <v>21</v>
      </c>
      <c r="E21" s="34">
        <v>6773520</v>
      </c>
      <c r="F21" s="35">
        <v>1204074</v>
      </c>
      <c r="G21" s="35">
        <f t="shared" si="4"/>
        <v>7977594</v>
      </c>
      <c r="H21" s="33">
        <v>6719451.51</v>
      </c>
      <c r="I21" s="33">
        <v>5209176.32</v>
      </c>
      <c r="J21" s="33">
        <f t="shared" si="2"/>
        <v>-3951033.83</v>
      </c>
      <c r="K21" s="29"/>
    </row>
    <row r="22" spans="1:11" ht="16.5" customHeight="1">
      <c r="A22" s="1"/>
      <c r="B22" s="4"/>
      <c r="C22" s="68" t="s">
        <v>22</v>
      </c>
      <c r="D22" s="68"/>
      <c r="E22" s="36">
        <f aca="true" t="shared" si="5" ref="E22:J22">SUM(E23:E30)</f>
        <v>142978381</v>
      </c>
      <c r="F22" s="36">
        <f t="shared" si="5"/>
        <v>23787311.1</v>
      </c>
      <c r="G22" s="36">
        <f t="shared" si="5"/>
        <v>166765692.1</v>
      </c>
      <c r="H22" s="36">
        <f t="shared" si="5"/>
        <v>9861319.56</v>
      </c>
      <c r="I22" s="36">
        <f t="shared" si="5"/>
        <v>121836803.52999999</v>
      </c>
      <c r="J22" s="31">
        <f t="shared" si="5"/>
        <v>35067569.010000005</v>
      </c>
      <c r="K22" s="29"/>
    </row>
    <row r="23" spans="1:11" ht="16.5" customHeight="1">
      <c r="A23" s="1"/>
      <c r="B23" s="4"/>
      <c r="C23" s="12">
        <v>3100</v>
      </c>
      <c r="D23" s="5" t="s">
        <v>23</v>
      </c>
      <c r="E23" s="32">
        <v>38758934</v>
      </c>
      <c r="F23" s="33">
        <v>-9515226</v>
      </c>
      <c r="G23" s="33">
        <f aca="true" t="shared" si="6" ref="G23:G30">+E23+F23</f>
        <v>29243708</v>
      </c>
      <c r="H23" s="33">
        <v>127345.45</v>
      </c>
      <c r="I23" s="33">
        <v>19146693.45</v>
      </c>
      <c r="J23" s="33">
        <f t="shared" si="2"/>
        <v>9969669.100000001</v>
      </c>
      <c r="K23" s="29"/>
    </row>
    <row r="24" spans="1:11" ht="16.5" customHeight="1">
      <c r="A24" s="1"/>
      <c r="B24" s="4"/>
      <c r="C24" s="12">
        <v>3200</v>
      </c>
      <c r="D24" s="5" t="s">
        <v>24</v>
      </c>
      <c r="E24" s="32">
        <v>5861845</v>
      </c>
      <c r="F24" s="33">
        <v>-1413351</v>
      </c>
      <c r="G24" s="33">
        <f t="shared" si="6"/>
        <v>4448494</v>
      </c>
      <c r="H24" s="33">
        <v>71123.78</v>
      </c>
      <c r="I24" s="33">
        <v>1712656.55</v>
      </c>
      <c r="J24" s="33">
        <f t="shared" si="2"/>
        <v>2664713.67</v>
      </c>
      <c r="K24" s="29"/>
    </row>
    <row r="25" spans="1:11" ht="16.5" customHeight="1">
      <c r="A25" s="1"/>
      <c r="B25" s="4"/>
      <c r="C25" s="12">
        <v>3300</v>
      </c>
      <c r="D25" s="5" t="s">
        <v>25</v>
      </c>
      <c r="E25" s="32">
        <v>31528936</v>
      </c>
      <c r="F25" s="33">
        <v>-12196696</v>
      </c>
      <c r="G25" s="33">
        <f t="shared" si="6"/>
        <v>19332240</v>
      </c>
      <c r="H25" s="33">
        <v>67365.87</v>
      </c>
      <c r="I25" s="33">
        <v>12141789.040000001</v>
      </c>
      <c r="J25" s="33">
        <f t="shared" si="2"/>
        <v>7123085.089999998</v>
      </c>
      <c r="K25" s="29"/>
    </row>
    <row r="26" spans="1:11" ht="16.5" customHeight="1">
      <c r="A26" s="1"/>
      <c r="B26" s="4"/>
      <c r="C26" s="12">
        <v>3400</v>
      </c>
      <c r="D26" s="5" t="s">
        <v>26</v>
      </c>
      <c r="E26" s="32">
        <v>1938974</v>
      </c>
      <c r="F26" s="33">
        <v>3611026</v>
      </c>
      <c r="G26" s="33">
        <f t="shared" si="6"/>
        <v>5550000</v>
      </c>
      <c r="H26" s="33">
        <v>0</v>
      </c>
      <c r="I26" s="33">
        <v>4411463.949999999</v>
      </c>
      <c r="J26" s="33">
        <f t="shared" si="2"/>
        <v>1138536.0500000007</v>
      </c>
      <c r="K26" s="29"/>
    </row>
    <row r="27" spans="1:11" ht="16.5" customHeight="1">
      <c r="A27" s="1"/>
      <c r="B27" s="4"/>
      <c r="C27" s="12">
        <v>3500</v>
      </c>
      <c r="D27" s="5" t="s">
        <v>27</v>
      </c>
      <c r="E27" s="32">
        <v>39557150</v>
      </c>
      <c r="F27" s="33">
        <v>39658409</v>
      </c>
      <c r="G27" s="33">
        <f t="shared" si="6"/>
        <v>79215559</v>
      </c>
      <c r="H27" s="33">
        <v>9417065.16</v>
      </c>
      <c r="I27" s="33">
        <v>66204404.12</v>
      </c>
      <c r="J27" s="33">
        <f t="shared" si="2"/>
        <v>3594089.7200000063</v>
      </c>
      <c r="K27" s="29"/>
    </row>
    <row r="28" spans="1:11" ht="16.5" customHeight="1">
      <c r="A28" s="1"/>
      <c r="B28" s="4"/>
      <c r="C28" s="12">
        <v>3700</v>
      </c>
      <c r="D28" s="5" t="s">
        <v>28</v>
      </c>
      <c r="E28" s="32">
        <v>1980293</v>
      </c>
      <c r="F28" s="33">
        <v>50000</v>
      </c>
      <c r="G28" s="33">
        <f t="shared" si="6"/>
        <v>2030293</v>
      </c>
      <c r="H28" s="33">
        <v>3842</v>
      </c>
      <c r="I28" s="33">
        <v>399122.16</v>
      </c>
      <c r="J28" s="33">
        <f t="shared" si="2"/>
        <v>1627328.84</v>
      </c>
      <c r="K28" s="29"/>
    </row>
    <row r="29" spans="1:11" ht="16.5" customHeight="1">
      <c r="A29" s="1"/>
      <c r="B29" s="4"/>
      <c r="C29" s="12">
        <v>3800</v>
      </c>
      <c r="D29" s="5" t="s">
        <v>29</v>
      </c>
      <c r="E29" s="32">
        <v>1129049</v>
      </c>
      <c r="F29" s="33">
        <v>0</v>
      </c>
      <c r="G29" s="33">
        <f t="shared" si="6"/>
        <v>1129049</v>
      </c>
      <c r="H29" s="33">
        <v>117.33</v>
      </c>
      <c r="I29" s="33">
        <v>96934.09</v>
      </c>
      <c r="J29" s="33">
        <f t="shared" si="2"/>
        <v>1031997.58</v>
      </c>
      <c r="K29" s="29"/>
    </row>
    <row r="30" spans="1:11" ht="16.5" customHeight="1">
      <c r="A30" s="1"/>
      <c r="B30" s="4"/>
      <c r="C30" s="12">
        <v>3900</v>
      </c>
      <c r="D30" s="5" t="s">
        <v>30</v>
      </c>
      <c r="E30" s="32">
        <v>22223200</v>
      </c>
      <c r="F30" s="33">
        <v>3593149.1</v>
      </c>
      <c r="G30" s="33">
        <f t="shared" si="6"/>
        <v>25816349.1</v>
      </c>
      <c r="H30" s="33">
        <v>174459.97</v>
      </c>
      <c r="I30" s="33">
        <v>17723740.17</v>
      </c>
      <c r="J30" s="33">
        <f t="shared" si="2"/>
        <v>7918148.960000001</v>
      </c>
      <c r="K30" s="29"/>
    </row>
    <row r="31" spans="1:11" ht="16.5" customHeight="1">
      <c r="A31" s="1"/>
      <c r="B31" s="4"/>
      <c r="C31" s="68" t="s">
        <v>31</v>
      </c>
      <c r="D31" s="68"/>
      <c r="E31" s="36">
        <f>SUM(E32)</f>
        <v>0</v>
      </c>
      <c r="F31" s="36">
        <f>SUM(F32)</f>
        <v>0</v>
      </c>
      <c r="G31" s="36">
        <f>SUM(G32)</f>
        <v>0</v>
      </c>
      <c r="H31" s="36">
        <f>SUM(H32)</f>
        <v>0</v>
      </c>
      <c r="I31" s="36">
        <f>SUM(I32)</f>
        <v>0</v>
      </c>
      <c r="J31" s="31">
        <v>0</v>
      </c>
      <c r="K31" s="29"/>
    </row>
    <row r="32" spans="1:11" ht="16.5" customHeight="1">
      <c r="A32" s="1"/>
      <c r="B32" s="4"/>
      <c r="C32" s="12">
        <v>6200</v>
      </c>
      <c r="D32" s="5" t="s">
        <v>32</v>
      </c>
      <c r="E32" s="32">
        <v>0</v>
      </c>
      <c r="F32" s="33">
        <f>+G32-E32</f>
        <v>0</v>
      </c>
      <c r="G32" s="33">
        <v>0</v>
      </c>
      <c r="H32" s="33">
        <v>0</v>
      </c>
      <c r="I32" s="33">
        <v>0</v>
      </c>
      <c r="J32" s="33">
        <v>0</v>
      </c>
      <c r="K32" s="29"/>
    </row>
    <row r="33" spans="1:11" ht="21.75" customHeight="1">
      <c r="A33" s="1"/>
      <c r="B33" s="69" t="s">
        <v>47</v>
      </c>
      <c r="C33" s="70"/>
      <c r="D33" s="71"/>
      <c r="E33" s="44">
        <f aca="true" t="shared" si="7" ref="E33:J33">+E5+E13+E22</f>
        <v>1522193281</v>
      </c>
      <c r="F33" s="44">
        <f t="shared" si="7"/>
        <v>73006104.50999999</v>
      </c>
      <c r="G33" s="44">
        <f t="shared" si="7"/>
        <v>1595199385.5099998</v>
      </c>
      <c r="H33" s="44">
        <f t="shared" si="7"/>
        <v>159573602.35999998</v>
      </c>
      <c r="I33" s="44">
        <f t="shared" si="7"/>
        <v>1140016606.62</v>
      </c>
      <c r="J33" s="44">
        <f t="shared" si="7"/>
        <v>295609176.53000015</v>
      </c>
      <c r="K33" s="29"/>
    </row>
    <row r="34" spans="1:11" ht="0.75" customHeight="1">
      <c r="A34" s="1"/>
      <c r="B34" s="64"/>
      <c r="C34" s="64"/>
      <c r="D34" s="64"/>
      <c r="E34" s="64"/>
      <c r="F34" s="64"/>
      <c r="G34" s="64"/>
      <c r="H34" s="64"/>
      <c r="I34" s="64"/>
      <c r="J34" s="64"/>
      <c r="K34" s="29"/>
    </row>
    <row r="35" spans="1:15" s="11" customFormat="1" ht="14.25" customHeight="1">
      <c r="A35" s="21"/>
      <c r="B35" s="21"/>
      <c r="C35" s="21"/>
      <c r="D35" s="21"/>
      <c r="E35" s="22"/>
      <c r="F35" s="21"/>
      <c r="G35" s="21"/>
      <c r="H35" s="21"/>
      <c r="I35" s="21"/>
      <c r="J35" s="21"/>
      <c r="K35" s="21"/>
      <c r="L35" s="22"/>
      <c r="M35" s="22"/>
      <c r="N35" s="22"/>
      <c r="O35" s="22"/>
    </row>
    <row r="36" spans="1:15" s="11" customFormat="1" ht="11.25">
      <c r="A36" s="22"/>
      <c r="B36" s="23"/>
      <c r="C36" s="23"/>
      <c r="D36" s="62"/>
      <c r="E36" s="62"/>
      <c r="F36" s="62"/>
      <c r="G36" s="62"/>
      <c r="H36" s="62"/>
      <c r="I36" s="62"/>
      <c r="J36" s="62"/>
      <c r="K36" s="22"/>
      <c r="L36" s="22"/>
      <c r="M36" s="22"/>
      <c r="N36" s="22"/>
      <c r="O36" s="22"/>
    </row>
    <row r="37" spans="1:15" s="11" customFormat="1" ht="11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8" s="8" customFormat="1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46"/>
      <c r="M38" s="46"/>
      <c r="N38" s="46"/>
      <c r="O38" s="46"/>
      <c r="P38" s="9"/>
      <c r="Q38" s="9"/>
      <c r="R38" s="9"/>
    </row>
    <row r="39" spans="1:18" s="8" customFormat="1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46"/>
      <c r="M39" s="46"/>
      <c r="N39" s="46"/>
      <c r="O39" s="46"/>
      <c r="P39" s="9"/>
      <c r="Q39" s="9"/>
      <c r="R39" s="9"/>
    </row>
    <row r="40" spans="1:18" s="8" customFormat="1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46"/>
      <c r="M40" s="46"/>
      <c r="N40" s="46"/>
      <c r="O40" s="46"/>
      <c r="P40" s="9"/>
      <c r="Q40" s="9"/>
      <c r="R40" s="9"/>
    </row>
    <row r="41" spans="1:15" s="15" customFormat="1" ht="25.5" customHeight="1">
      <c r="A41" s="25"/>
      <c r="B41" s="53" t="s">
        <v>36</v>
      </c>
      <c r="C41" s="53"/>
      <c r="D41" s="53"/>
      <c r="E41" s="53"/>
      <c r="F41" s="53"/>
      <c r="G41" s="53"/>
      <c r="H41" s="53"/>
      <c r="I41" s="53"/>
      <c r="J41" s="53"/>
      <c r="K41" s="25"/>
      <c r="L41" s="26"/>
      <c r="M41" s="26"/>
      <c r="N41" s="26"/>
      <c r="O41" s="26"/>
    </row>
    <row r="42" spans="1:15" s="15" customFormat="1" ht="18.75" customHeight="1">
      <c r="A42" s="25"/>
      <c r="B42" s="54" t="s">
        <v>51</v>
      </c>
      <c r="C42" s="54"/>
      <c r="D42" s="54"/>
      <c r="E42" s="54"/>
      <c r="F42" s="54"/>
      <c r="G42" s="54"/>
      <c r="H42" s="54"/>
      <c r="I42" s="54"/>
      <c r="J42" s="54"/>
      <c r="K42" s="25"/>
      <c r="L42" s="26"/>
      <c r="M42" s="26"/>
      <c r="N42" s="26"/>
      <c r="O42" s="26"/>
    </row>
    <row r="43" spans="1:15" s="15" customFormat="1" ht="12" customHeight="1">
      <c r="A43" s="25"/>
      <c r="B43" s="63" t="s">
        <v>52</v>
      </c>
      <c r="C43" s="63"/>
      <c r="D43" s="63"/>
      <c r="E43" s="63"/>
      <c r="F43" s="63"/>
      <c r="G43" s="63"/>
      <c r="H43" s="63"/>
      <c r="I43" s="63"/>
      <c r="J43" s="63"/>
      <c r="K43" s="25"/>
      <c r="L43" s="26"/>
      <c r="M43" s="26"/>
      <c r="N43" s="26"/>
      <c r="O43" s="26"/>
    </row>
    <row r="44" spans="1:15" s="15" customFormat="1" ht="39.75" customHeight="1">
      <c r="A44" s="14"/>
      <c r="B44" s="56" t="s">
        <v>0</v>
      </c>
      <c r="C44" s="56"/>
      <c r="D44" s="56"/>
      <c r="E44" s="16" t="s">
        <v>1</v>
      </c>
      <c r="F44" s="17" t="s">
        <v>2</v>
      </c>
      <c r="G44" s="17" t="s">
        <v>3</v>
      </c>
      <c r="H44" s="17" t="s">
        <v>4</v>
      </c>
      <c r="I44" s="17" t="s">
        <v>5</v>
      </c>
      <c r="J44" s="17" t="s">
        <v>48</v>
      </c>
      <c r="K44" s="25"/>
      <c r="L44" s="26"/>
      <c r="M44" s="26"/>
      <c r="N44" s="26"/>
      <c r="O44" s="26"/>
    </row>
    <row r="45" spans="1:15" s="15" customFormat="1" ht="16.5" customHeight="1">
      <c r="A45" s="14"/>
      <c r="B45" s="18"/>
      <c r="C45" s="14"/>
      <c r="D45" s="19" t="s">
        <v>37</v>
      </c>
      <c r="E45" s="37">
        <v>1522193281</v>
      </c>
      <c r="F45" s="38">
        <v>73006104.51</v>
      </c>
      <c r="G45" s="38">
        <v>1595199385.51</v>
      </c>
      <c r="H45" s="38">
        <v>159573602.36002454</v>
      </c>
      <c r="I45" s="38">
        <v>1140016606.62</v>
      </c>
      <c r="J45" s="38">
        <f>+G45-H45-I45</f>
        <v>295609176.52997565</v>
      </c>
      <c r="K45" s="25"/>
      <c r="L45" s="26"/>
      <c r="M45" s="26"/>
      <c r="N45" s="26"/>
      <c r="O45" s="26"/>
    </row>
    <row r="46" spans="1:15" s="15" customFormat="1" ht="16.5" customHeight="1">
      <c r="A46" s="14"/>
      <c r="B46" s="18"/>
      <c r="C46" s="14"/>
      <c r="D46" s="19" t="s">
        <v>38</v>
      </c>
      <c r="E46" s="37">
        <v>0</v>
      </c>
      <c r="F46" s="38">
        <f>+G46-E46</f>
        <v>0</v>
      </c>
      <c r="G46" s="38">
        <v>0</v>
      </c>
      <c r="H46" s="38">
        <v>0</v>
      </c>
      <c r="I46" s="38">
        <v>0</v>
      </c>
      <c r="J46" s="38">
        <f>+G46-H46</f>
        <v>0</v>
      </c>
      <c r="K46" s="25"/>
      <c r="L46" s="26"/>
      <c r="M46" s="26"/>
      <c r="N46" s="26"/>
      <c r="O46" s="26"/>
    </row>
    <row r="47" spans="1:15" s="15" customFormat="1" ht="21.75" customHeight="1">
      <c r="A47" s="14"/>
      <c r="B47" s="49" t="s">
        <v>33</v>
      </c>
      <c r="C47" s="50"/>
      <c r="D47" s="51"/>
      <c r="E47" s="39">
        <f aca="true" t="shared" si="8" ref="E47:J47">SUM(E45:E46)</f>
        <v>1522193281</v>
      </c>
      <c r="F47" s="39">
        <f t="shared" si="8"/>
        <v>73006104.51</v>
      </c>
      <c r="G47" s="39">
        <f t="shared" si="8"/>
        <v>1595199385.51</v>
      </c>
      <c r="H47" s="39">
        <f t="shared" si="8"/>
        <v>159573602.36002454</v>
      </c>
      <c r="I47" s="39">
        <f t="shared" si="8"/>
        <v>1140016606.62</v>
      </c>
      <c r="J47" s="39">
        <f t="shared" si="8"/>
        <v>295609176.52997565</v>
      </c>
      <c r="K47" s="25"/>
      <c r="L47" s="26"/>
      <c r="M47" s="26"/>
      <c r="N47" s="26"/>
      <c r="O47" s="26"/>
    </row>
    <row r="48" spans="1:15" s="15" customFormat="1" ht="0.75" customHeight="1">
      <c r="A48" s="14"/>
      <c r="B48" s="61"/>
      <c r="C48" s="61"/>
      <c r="D48" s="61"/>
      <c r="E48" s="61"/>
      <c r="F48" s="61"/>
      <c r="G48" s="61"/>
      <c r="H48" s="61"/>
      <c r="I48" s="61"/>
      <c r="J48" s="61"/>
      <c r="K48" s="25"/>
      <c r="L48" s="26"/>
      <c r="M48" s="26"/>
      <c r="N48" s="26"/>
      <c r="O48" s="26"/>
    </row>
    <row r="49" spans="1:15" s="15" customFormat="1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8" s="8" customFormat="1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46"/>
      <c r="M50" s="46"/>
      <c r="N50" s="46"/>
      <c r="O50" s="46"/>
      <c r="P50" s="9"/>
      <c r="Q50" s="9"/>
      <c r="R50" s="9"/>
    </row>
    <row r="51" spans="1:10" ht="12.75">
      <c r="A51" s="27"/>
      <c r="B51" s="27"/>
      <c r="C51" s="27"/>
      <c r="D51" s="27"/>
      <c r="E51" s="27"/>
      <c r="F51" s="27"/>
      <c r="G51" s="27"/>
      <c r="H51" s="27"/>
      <c r="I51" s="27"/>
      <c r="J51" s="27"/>
    </row>
    <row r="52" spans="1:10" ht="12.75">
      <c r="A52" s="27"/>
      <c r="B52" s="27"/>
      <c r="C52" s="27"/>
      <c r="D52" s="27"/>
      <c r="E52" s="27"/>
      <c r="F52" s="27"/>
      <c r="G52" s="27"/>
      <c r="H52" s="27"/>
      <c r="I52" s="27"/>
      <c r="J52" s="27"/>
    </row>
    <row r="53" spans="1:10" ht="12.75">
      <c r="A53" s="27"/>
      <c r="B53" s="27"/>
      <c r="C53" s="53" t="s">
        <v>36</v>
      </c>
      <c r="D53" s="53"/>
      <c r="E53" s="53"/>
      <c r="F53" s="53"/>
      <c r="G53" s="53"/>
      <c r="H53" s="53"/>
      <c r="I53" s="53"/>
      <c r="J53" s="53"/>
    </row>
    <row r="54" spans="1:10" ht="26.25" customHeight="1">
      <c r="A54" s="27"/>
      <c r="B54" s="27"/>
      <c r="C54" s="54" t="s">
        <v>39</v>
      </c>
      <c r="D54" s="54"/>
      <c r="E54" s="54"/>
      <c r="F54" s="54"/>
      <c r="G54" s="54"/>
      <c r="H54" s="54"/>
      <c r="I54" s="54"/>
      <c r="J54" s="54"/>
    </row>
    <row r="55" spans="1:10" ht="12.75">
      <c r="A55" s="27"/>
      <c r="B55" s="27"/>
      <c r="C55" s="55" t="s">
        <v>52</v>
      </c>
      <c r="D55" s="55"/>
      <c r="E55" s="55"/>
      <c r="F55" s="55"/>
      <c r="G55" s="55"/>
      <c r="H55" s="55"/>
      <c r="I55" s="55"/>
      <c r="J55" s="55"/>
    </row>
    <row r="56" spans="1:10" ht="22.5" customHeight="1">
      <c r="A56" s="27"/>
      <c r="B56" s="57" t="s">
        <v>0</v>
      </c>
      <c r="C56" s="57"/>
      <c r="D56" s="58"/>
      <c r="E56" s="16" t="s">
        <v>1</v>
      </c>
      <c r="F56" s="17" t="s">
        <v>2</v>
      </c>
      <c r="G56" s="17" t="s">
        <v>3</v>
      </c>
      <c r="H56" s="17" t="s">
        <v>4</v>
      </c>
      <c r="I56" s="17" t="s">
        <v>5</v>
      </c>
      <c r="J56" s="17" t="s">
        <v>48</v>
      </c>
    </row>
    <row r="57" spans="1:10" ht="20.25" customHeight="1">
      <c r="A57" s="27"/>
      <c r="B57" s="59" t="s">
        <v>40</v>
      </c>
      <c r="C57" s="59"/>
      <c r="D57" s="59"/>
      <c r="E57" s="20">
        <v>1522193281</v>
      </c>
      <c r="F57" s="20">
        <v>73006104.51</v>
      </c>
      <c r="G57" s="20">
        <v>1595199385.51</v>
      </c>
      <c r="H57" s="20">
        <v>159573602.36002454</v>
      </c>
      <c r="I57" s="20">
        <v>1140016606.62</v>
      </c>
      <c r="J57" s="20">
        <v>295609176.52997565</v>
      </c>
    </row>
    <row r="58" spans="1:10" ht="24.75" customHeight="1">
      <c r="A58" s="27"/>
      <c r="B58" s="60" t="s">
        <v>47</v>
      </c>
      <c r="C58" s="60"/>
      <c r="D58" s="60"/>
      <c r="E58" s="43">
        <f aca="true" t="shared" si="9" ref="E58:J58">SUM(E57)</f>
        <v>1522193281</v>
      </c>
      <c r="F58" s="43">
        <f t="shared" si="9"/>
        <v>73006104.51</v>
      </c>
      <c r="G58" s="43">
        <f t="shared" si="9"/>
        <v>1595199385.51</v>
      </c>
      <c r="H58" s="43">
        <f t="shared" si="9"/>
        <v>159573602.36002454</v>
      </c>
      <c r="I58" s="43">
        <f t="shared" si="9"/>
        <v>1140016606.62</v>
      </c>
      <c r="J58" s="43">
        <f t="shared" si="9"/>
        <v>295609176.52997565</v>
      </c>
    </row>
    <row r="59" spans="1:10" ht="12.75">
      <c r="A59" s="27"/>
      <c r="B59" s="27"/>
      <c r="C59" s="27"/>
      <c r="D59" s="27"/>
      <c r="E59" s="27"/>
      <c r="F59" s="27"/>
      <c r="G59" s="27"/>
      <c r="H59" s="27"/>
      <c r="I59" s="27"/>
      <c r="J59" s="27"/>
    </row>
    <row r="60" spans="1:10" ht="12.75">
      <c r="A60" s="27"/>
      <c r="B60" s="27"/>
      <c r="C60" s="27"/>
      <c r="D60" s="27"/>
      <c r="E60" s="27"/>
      <c r="F60" s="27"/>
      <c r="G60" s="27"/>
      <c r="H60" s="27"/>
      <c r="I60" s="27"/>
      <c r="J60" s="27"/>
    </row>
    <row r="61" spans="1:10" ht="12.75">
      <c r="A61" s="27"/>
      <c r="B61" s="27"/>
      <c r="C61" s="27"/>
      <c r="D61" s="27"/>
      <c r="E61" s="27"/>
      <c r="F61" s="27"/>
      <c r="G61" s="27"/>
      <c r="H61" s="27"/>
      <c r="I61" s="27"/>
      <c r="J61" s="27"/>
    </row>
    <row r="62" spans="1:10" ht="21" customHeight="1">
      <c r="A62" s="27"/>
      <c r="B62" s="53" t="s">
        <v>34</v>
      </c>
      <c r="C62" s="53"/>
      <c r="D62" s="53"/>
      <c r="E62" s="53"/>
      <c r="F62" s="53"/>
      <c r="G62" s="53"/>
      <c r="H62" s="53"/>
      <c r="I62" s="53"/>
      <c r="J62" s="53"/>
    </row>
    <row r="63" spans="1:10" ht="17.25" customHeight="1">
      <c r="A63" s="27"/>
      <c r="B63" s="54" t="s">
        <v>50</v>
      </c>
      <c r="C63" s="54"/>
      <c r="D63" s="54"/>
      <c r="E63" s="54"/>
      <c r="F63" s="54"/>
      <c r="G63" s="54"/>
      <c r="H63" s="54"/>
      <c r="I63" s="54"/>
      <c r="J63" s="54"/>
    </row>
    <row r="64" spans="1:10" ht="21" customHeight="1">
      <c r="A64" s="27"/>
      <c r="B64" s="55" t="s">
        <v>52</v>
      </c>
      <c r="C64" s="55"/>
      <c r="D64" s="55"/>
      <c r="E64" s="55"/>
      <c r="F64" s="55"/>
      <c r="G64" s="55"/>
      <c r="H64" s="55"/>
      <c r="I64" s="55"/>
      <c r="J64" s="55"/>
    </row>
    <row r="65" spans="1:10" ht="22.5">
      <c r="A65" s="27"/>
      <c r="B65" s="56" t="s">
        <v>0</v>
      </c>
      <c r="C65" s="56"/>
      <c r="D65" s="56"/>
      <c r="E65" s="16" t="s">
        <v>1</v>
      </c>
      <c r="F65" s="17" t="s">
        <v>2</v>
      </c>
      <c r="G65" s="17" t="s">
        <v>3</v>
      </c>
      <c r="H65" s="17" t="s">
        <v>4</v>
      </c>
      <c r="I65" s="17" t="s">
        <v>5</v>
      </c>
      <c r="J65" s="17" t="s">
        <v>48</v>
      </c>
    </row>
    <row r="66" spans="1:10" ht="12.75">
      <c r="A66" s="27"/>
      <c r="B66" s="18"/>
      <c r="C66" s="48" t="s">
        <v>41</v>
      </c>
      <c r="D66" s="48"/>
      <c r="E66" s="41">
        <f aca="true" t="shared" si="10" ref="E66:J66">SUM(E67)</f>
        <v>4883064</v>
      </c>
      <c r="F66" s="41">
        <f t="shared" si="10"/>
        <v>0</v>
      </c>
      <c r="G66" s="41">
        <f t="shared" si="10"/>
        <v>4883064</v>
      </c>
      <c r="H66" s="41">
        <f t="shared" si="10"/>
        <v>0</v>
      </c>
      <c r="I66" s="41">
        <f t="shared" si="10"/>
        <v>2319975.74</v>
      </c>
      <c r="J66" s="41">
        <f t="shared" si="10"/>
        <v>2563088.26</v>
      </c>
    </row>
    <row r="67" spans="1:10" ht="12.75">
      <c r="A67" s="27"/>
      <c r="B67" s="18"/>
      <c r="C67" s="14"/>
      <c r="D67" s="19" t="s">
        <v>42</v>
      </c>
      <c r="E67" s="42">
        <v>4883064</v>
      </c>
      <c r="F67" s="42">
        <v>0</v>
      </c>
      <c r="G67" s="42">
        <v>4883064</v>
      </c>
      <c r="H67" s="42">
        <v>0</v>
      </c>
      <c r="I67" s="42">
        <v>2319975.74</v>
      </c>
      <c r="J67" s="38">
        <f>+G67-H67-I67</f>
        <v>2563088.26</v>
      </c>
    </row>
    <row r="68" spans="1:10" ht="12.75">
      <c r="A68" s="27"/>
      <c r="B68" s="18"/>
      <c r="C68" s="48" t="s">
        <v>43</v>
      </c>
      <c r="D68" s="48"/>
      <c r="E68" s="41">
        <f aca="true" t="shared" si="11" ref="E68:J68">SUM(E69)</f>
        <v>1383728930</v>
      </c>
      <c r="F68" s="41">
        <f t="shared" si="11"/>
        <v>64973122.50999997</v>
      </c>
      <c r="G68" s="41">
        <f t="shared" si="11"/>
        <v>1448702052.5099998</v>
      </c>
      <c r="H68" s="41">
        <f t="shared" si="11"/>
        <v>150156992.76002455</v>
      </c>
      <c r="I68" s="41">
        <f t="shared" si="11"/>
        <v>1055538790.8500001</v>
      </c>
      <c r="J68" s="41">
        <f t="shared" si="11"/>
        <v>243006268.89997506</v>
      </c>
    </row>
    <row r="69" spans="1:10" ht="12.75">
      <c r="A69" s="27"/>
      <c r="B69" s="18"/>
      <c r="C69" s="14"/>
      <c r="D69" s="19" t="s">
        <v>44</v>
      </c>
      <c r="E69" s="37">
        <v>1383728930</v>
      </c>
      <c r="F69" s="38">
        <v>64973122.50999997</v>
      </c>
      <c r="G69" s="38">
        <v>1448702052.5099998</v>
      </c>
      <c r="H69" s="38">
        <v>150156992.76002455</v>
      </c>
      <c r="I69" s="38">
        <v>1055538790.8500001</v>
      </c>
      <c r="J69" s="38">
        <f>+G69-H69-I69</f>
        <v>243006268.89997506</v>
      </c>
    </row>
    <row r="70" spans="1:10" ht="12.75">
      <c r="A70" s="27"/>
      <c r="B70" s="18"/>
      <c r="C70" s="48" t="s">
        <v>45</v>
      </c>
      <c r="D70" s="48"/>
      <c r="E70" s="41">
        <f aca="true" t="shared" si="12" ref="E70:J70">SUM(E71)</f>
        <v>133581287</v>
      </c>
      <c r="F70" s="41">
        <f t="shared" si="12"/>
        <v>8032982</v>
      </c>
      <c r="G70" s="41">
        <f t="shared" si="12"/>
        <v>141614269</v>
      </c>
      <c r="H70" s="41">
        <f t="shared" si="12"/>
        <v>9416609.6</v>
      </c>
      <c r="I70" s="41">
        <f t="shared" si="12"/>
        <v>82157840.03</v>
      </c>
      <c r="J70" s="41">
        <f t="shared" si="12"/>
        <v>50039819.370000005</v>
      </c>
    </row>
    <row r="71" spans="1:10" ht="12.75">
      <c r="A71" s="27"/>
      <c r="B71" s="18"/>
      <c r="C71" s="14"/>
      <c r="D71" s="19" t="s">
        <v>46</v>
      </c>
      <c r="E71" s="37">
        <v>133581287</v>
      </c>
      <c r="F71" s="38">
        <v>8032982</v>
      </c>
      <c r="G71" s="38">
        <v>141614269</v>
      </c>
      <c r="H71" s="38">
        <v>9416609.6</v>
      </c>
      <c r="I71" s="38">
        <v>82157840.03</v>
      </c>
      <c r="J71" s="38">
        <f>+G71-H71-I71</f>
        <v>50039819.370000005</v>
      </c>
    </row>
    <row r="72" spans="1:10" ht="22.5" customHeight="1">
      <c r="A72" s="27"/>
      <c r="B72" s="49" t="s">
        <v>33</v>
      </c>
      <c r="C72" s="50"/>
      <c r="D72" s="51"/>
      <c r="E72" s="39">
        <f aca="true" t="shared" si="13" ref="E72:J72">+E66+E68+E70</f>
        <v>1522193281</v>
      </c>
      <c r="F72" s="39">
        <f t="shared" si="13"/>
        <v>73006104.50999996</v>
      </c>
      <c r="G72" s="39">
        <f t="shared" si="13"/>
        <v>1595199385.5099998</v>
      </c>
      <c r="H72" s="40">
        <f t="shared" si="13"/>
        <v>159573602.36002454</v>
      </c>
      <c r="I72" s="39">
        <f t="shared" si="13"/>
        <v>1140016606.6200001</v>
      </c>
      <c r="J72" s="39">
        <f t="shared" si="13"/>
        <v>295609176.52997506</v>
      </c>
    </row>
    <row r="73" spans="1:10" ht="12.75">
      <c r="A73" s="27"/>
      <c r="B73" s="52"/>
      <c r="C73" s="52"/>
      <c r="D73" s="52"/>
      <c r="E73" s="52"/>
      <c r="F73" s="52"/>
      <c r="G73" s="52"/>
      <c r="H73" s="52"/>
      <c r="I73" s="52"/>
      <c r="J73" s="52"/>
    </row>
    <row r="74" spans="1:10" ht="12.75">
      <c r="A74" s="27"/>
      <c r="B74" s="26"/>
      <c r="C74" s="26"/>
      <c r="D74" s="26"/>
      <c r="E74" s="26"/>
      <c r="F74" s="26"/>
      <c r="G74" s="26"/>
      <c r="H74" s="26"/>
      <c r="I74" s="26"/>
      <c r="J74" s="26"/>
    </row>
    <row r="75" spans="1:10" ht="12.75">
      <c r="A75" s="27"/>
      <c r="B75" s="27"/>
      <c r="C75" s="27"/>
      <c r="D75" s="27"/>
      <c r="E75" s="24"/>
      <c r="F75" s="24"/>
      <c r="G75" s="24"/>
      <c r="H75" s="24"/>
      <c r="I75" s="24"/>
      <c r="J75" s="24"/>
    </row>
    <row r="76" spans="1:10" ht="12.75">
      <c r="A76" s="27"/>
      <c r="B76" s="27"/>
      <c r="C76" s="27"/>
      <c r="D76" s="27"/>
      <c r="E76" s="27"/>
      <c r="F76" s="27"/>
      <c r="G76" s="27"/>
      <c r="H76" s="27"/>
      <c r="I76" s="27"/>
      <c r="J76" s="27"/>
    </row>
    <row r="77" spans="1:10" ht="12.75">
      <c r="A77" s="27"/>
      <c r="B77" s="27"/>
      <c r="C77" s="27"/>
      <c r="D77" s="27"/>
      <c r="E77" s="27"/>
      <c r="F77" s="27"/>
      <c r="G77" s="27"/>
      <c r="H77" s="27"/>
      <c r="I77" s="27"/>
      <c r="J77" s="27"/>
    </row>
    <row r="78" spans="1:10" ht="12.75">
      <c r="A78" s="27"/>
      <c r="B78" s="27"/>
      <c r="C78" s="27"/>
      <c r="D78" s="27"/>
      <c r="E78" s="27"/>
      <c r="F78" s="27"/>
      <c r="G78" s="27"/>
      <c r="H78" s="27"/>
      <c r="I78" s="27"/>
      <c r="J78" s="27"/>
    </row>
    <row r="79" spans="1:10" ht="12.75">
      <c r="A79" s="27"/>
      <c r="B79" s="27"/>
      <c r="C79" s="27"/>
      <c r="D79" s="27"/>
      <c r="E79" s="27"/>
      <c r="F79" s="27"/>
      <c r="G79" s="27"/>
      <c r="H79" s="27"/>
      <c r="I79" s="27"/>
      <c r="J79" s="27"/>
    </row>
    <row r="80" spans="1:10" ht="12.75">
      <c r="A80" s="27"/>
      <c r="B80" s="27"/>
      <c r="C80" s="27"/>
      <c r="D80" s="27"/>
      <c r="E80" s="27"/>
      <c r="F80" s="27"/>
      <c r="G80" s="27"/>
      <c r="H80" s="27"/>
      <c r="I80" s="27"/>
      <c r="J80" s="27"/>
    </row>
    <row r="81" spans="1:10" ht="12.75">
      <c r="A81" s="27"/>
      <c r="B81" s="27"/>
      <c r="C81" s="27"/>
      <c r="D81" s="27"/>
      <c r="E81" s="27"/>
      <c r="F81" s="27"/>
      <c r="G81" s="27"/>
      <c r="H81" s="27"/>
      <c r="I81" s="27"/>
      <c r="J81" s="27"/>
    </row>
    <row r="82" spans="1:10" ht="12.75">
      <c r="A82" s="27"/>
      <c r="B82" s="27"/>
      <c r="C82" s="27"/>
      <c r="D82" s="27"/>
      <c r="E82" s="27"/>
      <c r="F82" s="27"/>
      <c r="G82" s="27"/>
      <c r="H82" s="27"/>
      <c r="I82" s="27"/>
      <c r="J82" s="27"/>
    </row>
    <row r="83" spans="1:10" ht="12.75">
      <c r="A83" s="27"/>
      <c r="B83" s="27"/>
      <c r="C83" s="27"/>
      <c r="D83" s="27"/>
      <c r="E83" s="27"/>
      <c r="F83" s="27"/>
      <c r="G83" s="27"/>
      <c r="H83" s="27"/>
      <c r="I83" s="27"/>
      <c r="J83" s="27"/>
    </row>
    <row r="84" spans="1:10" ht="12.75">
      <c r="A84" s="27"/>
      <c r="B84" s="27"/>
      <c r="C84" s="27"/>
      <c r="D84" s="27"/>
      <c r="E84" s="27"/>
      <c r="F84" s="27"/>
      <c r="G84" s="27"/>
      <c r="H84" s="27"/>
      <c r="I84" s="27"/>
      <c r="J84" s="27"/>
    </row>
    <row r="85" spans="1:10" ht="12.75">
      <c r="A85" s="27"/>
      <c r="B85" s="27"/>
      <c r="C85" s="27"/>
      <c r="D85" s="27"/>
      <c r="E85" s="27"/>
      <c r="F85" s="27"/>
      <c r="G85" s="27"/>
      <c r="H85" s="27"/>
      <c r="I85" s="27"/>
      <c r="J85" s="27"/>
    </row>
    <row r="86" spans="1:10" ht="12.75">
      <c r="A86" s="27"/>
      <c r="B86" s="27"/>
      <c r="C86" s="27"/>
      <c r="D86" s="27"/>
      <c r="E86" s="27"/>
      <c r="F86" s="27"/>
      <c r="G86" s="27"/>
      <c r="H86" s="27"/>
      <c r="I86" s="27"/>
      <c r="J86" s="27"/>
    </row>
    <row r="87" spans="1:10" ht="12.75">
      <c r="A87" s="27"/>
      <c r="B87" s="27"/>
      <c r="C87" s="27"/>
      <c r="D87" s="27"/>
      <c r="E87" s="27"/>
      <c r="F87" s="27"/>
      <c r="G87" s="27"/>
      <c r="H87" s="27"/>
      <c r="I87" s="27"/>
      <c r="J87" s="27"/>
    </row>
    <row r="88" spans="1:10" ht="12.75">
      <c r="A88" s="27"/>
      <c r="B88" s="27"/>
      <c r="C88" s="27"/>
      <c r="D88" s="27"/>
      <c r="E88" s="27"/>
      <c r="F88" s="27"/>
      <c r="G88" s="27"/>
      <c r="H88" s="27"/>
      <c r="I88" s="27"/>
      <c r="J88" s="27"/>
    </row>
    <row r="89" spans="1:10" ht="12.75">
      <c r="A89" s="27"/>
      <c r="B89" s="27"/>
      <c r="C89" s="27"/>
      <c r="D89" s="27"/>
      <c r="E89" s="27"/>
      <c r="F89" s="27"/>
      <c r="G89" s="27"/>
      <c r="H89" s="27"/>
      <c r="I89" s="27"/>
      <c r="J89" s="27"/>
    </row>
    <row r="90" spans="1:10" ht="12.75">
      <c r="A90" s="27"/>
      <c r="B90" s="27"/>
      <c r="C90" s="27"/>
      <c r="D90" s="27"/>
      <c r="E90" s="27"/>
      <c r="F90" s="27"/>
      <c r="G90" s="27"/>
      <c r="H90" s="27"/>
      <c r="I90" s="27"/>
      <c r="J90" s="27"/>
    </row>
    <row r="91" spans="1:10" ht="12.75">
      <c r="A91" s="27"/>
      <c r="B91" s="27"/>
      <c r="C91" s="27"/>
      <c r="D91" s="27"/>
      <c r="E91" s="27"/>
      <c r="F91" s="27"/>
      <c r="G91" s="27"/>
      <c r="H91" s="27"/>
      <c r="I91" s="27"/>
      <c r="J91" s="27"/>
    </row>
  </sheetData>
  <sheetProtection/>
  <mergeCells count="32">
    <mergeCell ref="B34:J34"/>
    <mergeCell ref="B2:J2"/>
    <mergeCell ref="B4:D4"/>
    <mergeCell ref="B1:J1"/>
    <mergeCell ref="C5:D5"/>
    <mergeCell ref="C13:D13"/>
    <mergeCell ref="C22:D22"/>
    <mergeCell ref="C31:D31"/>
    <mergeCell ref="B33:D33"/>
    <mergeCell ref="B3:J3"/>
    <mergeCell ref="B48:J48"/>
    <mergeCell ref="D36:J36"/>
    <mergeCell ref="B41:J41"/>
    <mergeCell ref="B42:J42"/>
    <mergeCell ref="B43:J43"/>
    <mergeCell ref="B44:D44"/>
    <mergeCell ref="B47:D47"/>
    <mergeCell ref="C53:J53"/>
    <mergeCell ref="C54:J54"/>
    <mergeCell ref="C55:J55"/>
    <mergeCell ref="B56:D56"/>
    <mergeCell ref="B57:D57"/>
    <mergeCell ref="B58:D58"/>
    <mergeCell ref="C70:D70"/>
    <mergeCell ref="B72:D72"/>
    <mergeCell ref="B73:J73"/>
    <mergeCell ref="B62:J62"/>
    <mergeCell ref="B63:J63"/>
    <mergeCell ref="B64:J64"/>
    <mergeCell ref="B65:D65"/>
    <mergeCell ref="C66:D66"/>
    <mergeCell ref="C68:D68"/>
  </mergeCells>
  <printOptions/>
  <pageMargins left="0.35433070866141736" right="0.35433070866141736" top="0.4724409448818898" bottom="0.4330708661417323" header="0.5118110236220472" footer="0.5118110236220472"/>
  <pageSetup horizontalDpi="300" verticalDpi="300" orientation="landscape" pageOrder="overThenDown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2018-10-12T15:32:49Z</cp:lastPrinted>
  <dcterms:created xsi:type="dcterms:W3CDTF">2018-07-19T14:46:38Z</dcterms:created>
  <dcterms:modified xsi:type="dcterms:W3CDTF">2018-10-15T21:08:34Z</dcterms:modified>
  <cp:category/>
  <cp:version/>
  <cp:contentType/>
  <cp:contentStatus/>
</cp:coreProperties>
</file>