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9040" windowHeight="15840"/>
  </bookViews>
  <sheets>
    <sheet name="EDO.ANAL. EJERC. PRESUP.EGRESOS" sheetId="1" r:id="rId1"/>
  </sheets>
  <definedNames>
    <definedName name="_xlnm.Print_Area" localSheetId="0">'EDO.ANAL. EJERC. PRESUP.EGRESOS'!$A$1:$K$83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I53" i="1" l="1"/>
  <c r="I52" i="1"/>
  <c r="H53" i="1"/>
  <c r="H52" i="1"/>
  <c r="G52" i="1"/>
  <c r="F52" i="1"/>
  <c r="G42" i="1"/>
  <c r="G53" i="1"/>
  <c r="E52" i="1"/>
  <c r="E42" i="1"/>
  <c r="I9" i="1" l="1"/>
  <c r="G9" i="1"/>
  <c r="F7" i="1" l="1"/>
  <c r="J7" i="1" l="1"/>
  <c r="J15" i="1" l="1"/>
  <c r="E53" i="1"/>
  <c r="E38" i="1" l="1"/>
  <c r="G38" i="1"/>
  <c r="H38" i="1"/>
  <c r="I38" i="1"/>
  <c r="F39" i="1"/>
  <c r="F38" i="1" s="1"/>
  <c r="J39" i="1"/>
  <c r="J38" i="1" s="1"/>
  <c r="E78" i="1"/>
  <c r="F53" i="1"/>
  <c r="J41" i="1"/>
  <c r="J40" i="1" s="1"/>
  <c r="F41" i="1"/>
  <c r="F40" i="1" s="1"/>
  <c r="I40" i="1"/>
  <c r="H40" i="1"/>
  <c r="G40" i="1"/>
  <c r="E40" i="1"/>
  <c r="I34" i="1" l="1"/>
  <c r="H34" i="1"/>
  <c r="F35" i="1" l="1"/>
  <c r="J35" i="1"/>
  <c r="B72" i="1" l="1"/>
  <c r="B62" i="1"/>
  <c r="B49" i="1"/>
  <c r="J80" i="1" l="1"/>
  <c r="J79" i="1" s="1"/>
  <c r="J78" i="1"/>
  <c r="J77" i="1" s="1"/>
  <c r="J76" i="1"/>
  <c r="J75" i="1" s="1"/>
  <c r="J81" i="1" l="1"/>
  <c r="I32" i="1"/>
  <c r="H32" i="1" l="1"/>
  <c r="I14" i="1" l="1"/>
  <c r="H14" i="1"/>
  <c r="I6" i="1"/>
  <c r="H6" i="1"/>
  <c r="I23" i="1"/>
  <c r="H23" i="1"/>
  <c r="H42" i="1" l="1"/>
  <c r="I42" i="1"/>
  <c r="H79" i="1"/>
  <c r="E79" i="1"/>
  <c r="E75" i="1"/>
  <c r="I79" i="1"/>
  <c r="I75" i="1"/>
  <c r="I54" i="1" l="1"/>
  <c r="I65" i="1" s="1"/>
  <c r="H54" i="1"/>
  <c r="H65" i="1" s="1"/>
  <c r="E77" i="1"/>
  <c r="E81" i="1" s="1"/>
  <c r="G79" i="1"/>
  <c r="F80" i="1"/>
  <c r="F79" i="1" s="1"/>
  <c r="I77" i="1"/>
  <c r="I81" i="1" s="1"/>
  <c r="H75" i="1"/>
  <c r="G75" i="1"/>
  <c r="F75" i="1"/>
  <c r="H77" i="1"/>
  <c r="I66" i="1" l="1"/>
  <c r="H66" i="1"/>
  <c r="H81" i="1"/>
  <c r="G77" i="1"/>
  <c r="G81" i="1" s="1"/>
  <c r="F78" i="1"/>
  <c r="F77" i="1" s="1"/>
  <c r="F81" i="1" s="1"/>
  <c r="J53" i="1" l="1"/>
  <c r="E54" i="1" l="1"/>
  <c r="E65" i="1" l="1"/>
  <c r="E66" i="1" s="1"/>
  <c r="J52" i="1"/>
  <c r="J54" i="1" s="1"/>
  <c r="G54" i="1"/>
  <c r="G65" i="1" s="1"/>
  <c r="F54" i="1"/>
  <c r="G66" i="1" l="1"/>
  <c r="F65" i="1"/>
  <c r="F66" i="1" s="1"/>
  <c r="J65" i="1"/>
  <c r="J66" i="1" s="1"/>
  <c r="E32" i="1" l="1"/>
  <c r="G32" i="1" l="1"/>
  <c r="F33" i="1"/>
  <c r="F32" i="1" s="1"/>
  <c r="J33" i="1"/>
  <c r="J32" i="1" s="1"/>
  <c r="F17" i="1" l="1"/>
  <c r="J17" i="1"/>
  <c r="E34" i="1" l="1"/>
  <c r="E23" i="1"/>
  <c r="E14" i="1"/>
  <c r="G34" i="1" l="1"/>
  <c r="J20" i="1"/>
  <c r="F20" i="1"/>
  <c r="J29" i="1"/>
  <c r="F29" i="1"/>
  <c r="F30" i="1"/>
  <c r="J30" i="1"/>
  <c r="F31" i="1"/>
  <c r="J31" i="1"/>
  <c r="F19" i="1"/>
  <c r="J19" i="1"/>
  <c r="F27" i="1"/>
  <c r="J27" i="1"/>
  <c r="E6" i="1"/>
  <c r="F15" i="1"/>
  <c r="G14" i="1"/>
  <c r="J24" i="1"/>
  <c r="F24" i="1"/>
  <c r="G23" i="1"/>
  <c r="J16" i="1"/>
  <c r="F16" i="1"/>
  <c r="J25" i="1"/>
  <c r="F25" i="1"/>
  <c r="F36" i="1"/>
  <c r="J36" i="1"/>
  <c r="F28" i="1"/>
  <c r="J28" i="1"/>
  <c r="F21" i="1"/>
  <c r="J21" i="1"/>
  <c r="J22" i="1"/>
  <c r="F22" i="1"/>
  <c r="J18" i="1"/>
  <c r="F18" i="1"/>
  <c r="J26" i="1"/>
  <c r="F26" i="1"/>
  <c r="F37" i="1"/>
  <c r="J37" i="1"/>
  <c r="J34" i="1" l="1"/>
  <c r="F34" i="1"/>
  <c r="J14" i="1"/>
  <c r="J23" i="1"/>
  <c r="F23" i="1"/>
  <c r="F14" i="1"/>
  <c r="J10" i="1"/>
  <c r="J9" i="1"/>
  <c r="J11" i="1"/>
  <c r="F11" i="1"/>
  <c r="J13" i="1"/>
  <c r="J12" i="1"/>
  <c r="F12" i="1"/>
  <c r="F9" i="1"/>
  <c r="J8" i="1"/>
  <c r="F13" i="1"/>
  <c r="F10" i="1"/>
  <c r="F8" i="1"/>
  <c r="G6" i="1"/>
  <c r="J6" i="1" l="1"/>
  <c r="J42" i="1" s="1"/>
  <c r="F6" i="1"/>
  <c r="F42" i="1" s="1"/>
</calcChain>
</file>

<file path=xl/sharedStrings.xml><?xml version="1.0" encoding="utf-8"?>
<sst xmlns="http://schemas.openxmlformats.org/spreadsheetml/2006/main" count="110" uniqueCount="66">
  <si>
    <t xml:space="preserve"> INSTITUTO NACIONAL DE CARDIOLOGÍA IGNACIO CHÁVEZ</t>
  </si>
  <si>
    <t>ESTADO ANALÍTICO DEL EJERCICIO DEL PRESUPUESTO DE EGRESOS EN CLASIFICACIÓN POR OBJETO DEL GASTO  (Capitulo y Concepto)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</si>
  <si>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</si>
  <si>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</si>
  <si>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</si>
  <si>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</si>
  <si>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</si>
  <si>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</si>
  <si>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</si>
  <si>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</si>
  <si>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</si>
  <si>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</si>
  <si>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</si>
  <si>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</si>
  <si>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</si>
  <si>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</si>
  <si>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</si>
  <si>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</si>
  <si>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</si>
  <si>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</si>
  <si>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</si>
  <si>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</si>
  <si>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</si>
  <si>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</si>
  <si>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</si>
  <si>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</si>
  <si>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</si>
  <si>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</si>
  <si>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</si>
  <si>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</si>
  <si>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</si>
  <si>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</si>
  <si>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</si>
  <si>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</si>
  <si>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</si>
  <si>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</si>
  <si>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</si>
  <si>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</si>
  <si>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</si>
  <si>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</si>
  <si>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Bienes muebles, Inmuebles e intangibles</t>
  </si>
  <si>
    <t>Equipo e instrumental médico y de laboratorio</t>
  </si>
  <si>
    <t>Inversión pública</t>
  </si>
  <si>
    <t>Obra pública en bienes propios</t>
  </si>
  <si>
    <t>Total del Gasto</t>
  </si>
  <si>
    <t>INSTITUTO NACIONAL DE CARDIOLOGÍA IGNACIO CHÁVEZ</t>
  </si>
  <si>
    <t>ESTADO ANALÍTICO DEL EJERCICIO DEL PRESUPUESTO DE EGRESOS EN CLASIFICACIÓN ECONÓMICA (Por Tipo de Gasto)</t>
  </si>
  <si>
    <t>Gasto Corriente</t>
  </si>
  <si>
    <t>Gasto De Capital</t>
  </si>
  <si>
    <t xml:space="preserve">ESTADO ANALÍTICO DEL EJERCICIO DEL PRESUPUESTO DE EGRESOS EN CLASIFICACIÓN ADMINISTRATIVA </t>
  </si>
  <si>
    <t>Instituto Nacional de Cardiología Ignacio Chávez</t>
  </si>
  <si>
    <t>ESTADO ANALÍTICO DEL EJERCICIO DEL PRESUPUESTO DE EGRESOS EN CLASIFICACIÓN FUNCIONAL   (Finalidad y Función)</t>
  </si>
  <si>
    <t>Gobierno</t>
  </si>
  <si>
    <t>Coordinación de la Política de Gobierno</t>
  </si>
  <si>
    <t>Desarrollo Social</t>
  </si>
  <si>
    <t>Salud</t>
  </si>
  <si>
    <t>Desarrollo Económico</t>
  </si>
  <si>
    <t>Ciencia, Tecnología e Innovación</t>
  </si>
  <si>
    <t>Tranferencias, asignaciones, subsidios y otras ayudas</t>
  </si>
  <si>
    <t>Maquinaria, otros equipos y herramientas</t>
  </si>
  <si>
    <t>Transferencias a fideicomisos, mandatos y otros</t>
  </si>
  <si>
    <t>6 = (3-5)</t>
  </si>
  <si>
    <t>Mobiliario y equipo de administración</t>
  </si>
  <si>
    <t>Inversiones Financieras y Otras Provisiones</t>
  </si>
  <si>
    <t>Provisiones para contingencias y otras erogaciones especiales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</si>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</sst>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oberana Sans"/>
    </font>
    <font>
      <sz val="8"/>
      <name val="Arial"/>
      <family val="2"/>
    </font>
    <font>
      <b/>
      <sz val="8"/>
      <color indexed="8"/>
      <name val="Soberana Sans"/>
    </font>
    <font>
      <sz val="8"/>
      <color indexed="8"/>
      <name val="Soberana Sans"/>
    </font>
    <font>
      <b/>
      <sz val="8"/>
      <name val="Soberana Sans"/>
    </font>
    <font>
      <b/>
      <sz val="10"/>
      <name val="SansSerif"/>
    </font>
    <font>
      <b/>
      <sz val="7"/>
      <name val="Soberana Sans"/>
    </font>
    <font>
      <b/>
      <sz val="7"/>
      <color indexed="8"/>
      <name val="Soberana Sans"/>
    </font>
    <font>
      <sz val="7"/>
      <color indexed="8"/>
      <name val="SansSerif"/>
    </font>
    <font>
      <sz val="7"/>
      <color indexed="8"/>
      <name val="Soberana Sans"/>
    </font>
    <font>
      <sz val="7"/>
      <name val="Soberana Sans"/>
    </font>
    <font>
      <sz val="8"/>
      <color indexed="8"/>
      <name val="SansSerif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88">
    <xf numFmtId="0" fontId="0" fillId="0" borderId="0" xfId="0"/>
    <xf numFmtId="0" fontId="1" fillId="2" borderId="0" xfId="0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4" fontId="3" fillId="3" borderId="0" xfId="0" applyNumberFormat="1" applyFont="1" applyFill="1"/>
    <xf numFmtId="0" fontId="0" fillId="3" borderId="0" xfId="0" applyFill="1"/>
    <xf numFmtId="4" fontId="9" fillId="2" borderId="4" xfId="0" applyNumberFormat="1" applyFont="1" applyFill="1" applyBorder="1" applyAlignment="1" applyProtection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4" fontId="9" fillId="2" borderId="6" xfId="0" applyNumberFormat="1" applyFont="1" applyFill="1" applyBorder="1" applyAlignment="1" applyProtection="1">
      <alignment horizontal="right" vertical="center" wrapText="1"/>
    </xf>
    <xf numFmtId="4" fontId="12" fillId="2" borderId="6" xfId="0" applyNumberFormat="1" applyFont="1" applyFill="1" applyBorder="1" applyAlignment="1" applyProtection="1">
      <alignment horizontal="right" vertical="center" wrapText="1"/>
    </xf>
    <xf numFmtId="4" fontId="13" fillId="2" borderId="0" xfId="0" applyNumberFormat="1" applyFont="1" applyFill="1" applyBorder="1" applyAlignment="1" applyProtection="1">
      <alignment horizontal="right" vertical="top" wrapText="1"/>
    </xf>
    <xf numFmtId="4" fontId="13" fillId="3" borderId="0" xfId="0" applyNumberFormat="1" applyFont="1" applyFill="1" applyBorder="1" applyAlignment="1" applyProtection="1">
      <alignment horizontal="right" vertical="top" wrapText="1"/>
    </xf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3" borderId="0" xfId="0" applyNumberFormat="1" applyFill="1"/>
    <xf numFmtId="0" fontId="1" fillId="2" borderId="0" xfId="1" applyFont="1" applyFill="1" applyBorder="1" applyAlignment="1" applyProtection="1">
      <alignment horizontal="left" vertical="top" wrapText="1"/>
    </xf>
    <xf numFmtId="0" fontId="1" fillId="3" borderId="0" xfId="1" applyFont="1" applyFill="1" applyBorder="1" applyAlignment="1" applyProtection="1">
      <alignment horizontal="left" vertical="top" wrapText="1"/>
    </xf>
    <xf numFmtId="0" fontId="14" fillId="3" borderId="0" xfId="1" applyFill="1"/>
    <xf numFmtId="0" fontId="14" fillId="0" borderId="0" xfId="1"/>
    <xf numFmtId="0" fontId="11" fillId="2" borderId="0" xfId="1" applyFont="1" applyFill="1" applyBorder="1" applyAlignment="1" applyProtection="1">
      <alignment horizontal="left" vertical="center" wrapText="1"/>
    </xf>
    <xf numFmtId="4" fontId="11" fillId="2" borderId="6" xfId="1" applyNumberFormat="1" applyFont="1" applyFill="1" applyBorder="1" applyAlignment="1" applyProtection="1">
      <alignment horizontal="right" vertical="center" wrapText="1"/>
    </xf>
    <xf numFmtId="4" fontId="11" fillId="2" borderId="5" xfId="1" applyNumberFormat="1" applyFont="1" applyFill="1" applyBorder="1" applyAlignment="1" applyProtection="1">
      <alignment horizontal="right" vertical="center" wrapText="1"/>
    </xf>
    <xf numFmtId="4" fontId="9" fillId="2" borderId="6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4" fontId="11" fillId="0" borderId="6" xfId="0" applyNumberFormat="1" applyFont="1" applyFill="1" applyBorder="1" applyAlignment="1" applyProtection="1">
      <alignment horizontal="right" vertical="center" wrapText="1"/>
    </xf>
    <xf numFmtId="4" fontId="11" fillId="0" borderId="5" xfId="0" applyNumberFormat="1" applyFont="1" applyFill="1" applyBorder="1" applyAlignment="1" applyProtection="1">
      <alignment horizontal="right" vertical="center" wrapText="1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15" xfId="0" applyFont="1" applyFill="1" applyBorder="1" applyAlignment="1" applyProtection="1">
      <alignment horizontal="left" vertical="top" wrapText="1"/>
    </xf>
    <xf numFmtId="4" fontId="9" fillId="2" borderId="16" xfId="0" applyNumberFormat="1" applyFont="1" applyFill="1" applyBorder="1" applyAlignment="1" applyProtection="1">
      <alignment horizontal="right" vertical="center" wrapText="1"/>
    </xf>
    <xf numFmtId="4" fontId="11" fillId="2" borderId="16" xfId="0" applyNumberFormat="1" applyFont="1" applyFill="1" applyBorder="1" applyAlignment="1" applyProtection="1">
      <alignment horizontal="right" vertical="center" wrapText="1"/>
    </xf>
    <xf numFmtId="4" fontId="11" fillId="0" borderId="16" xfId="0" applyNumberFormat="1" applyFont="1" applyFill="1" applyBorder="1" applyAlignment="1" applyProtection="1">
      <alignment horizontal="right" vertical="center" wrapText="1"/>
    </xf>
    <xf numFmtId="4" fontId="9" fillId="2" borderId="17" xfId="0" applyNumberFormat="1" applyFont="1" applyFill="1" applyBorder="1" applyAlignment="1" applyProtection="1">
      <alignment horizontal="right" vertical="center" wrapText="1"/>
    </xf>
    <xf numFmtId="4" fontId="6" fillId="0" borderId="20" xfId="0" applyNumberFormat="1" applyFont="1" applyFill="1" applyBorder="1" applyAlignment="1" applyProtection="1">
      <alignment horizontal="right" vertical="center" wrapText="1"/>
    </xf>
    <xf numFmtId="4" fontId="6" fillId="0" borderId="21" xfId="0" applyNumberFormat="1" applyFont="1" applyFill="1" applyBorder="1" applyAlignment="1" applyProtection="1">
      <alignment horizontal="right" vertical="center" wrapText="1"/>
    </xf>
    <xf numFmtId="0" fontId="1" fillId="2" borderId="15" xfId="1" applyFont="1" applyFill="1" applyBorder="1" applyAlignment="1" applyProtection="1">
      <alignment horizontal="left" vertical="top" wrapText="1"/>
    </xf>
    <xf numFmtId="4" fontId="11" fillId="2" borderId="16" xfId="1" applyNumberFormat="1" applyFont="1" applyFill="1" applyBorder="1" applyAlignment="1" applyProtection="1">
      <alignment horizontal="right" vertical="center" wrapText="1"/>
    </xf>
    <xf numFmtId="4" fontId="4" fillId="2" borderId="20" xfId="1" applyNumberFormat="1" applyFont="1" applyFill="1" applyBorder="1" applyAlignment="1" applyProtection="1">
      <alignment horizontal="right" vertical="center" wrapText="1"/>
    </xf>
    <xf numFmtId="4" fontId="4" fillId="2" borderId="21" xfId="1" applyNumberFormat="1" applyFont="1" applyFill="1" applyBorder="1" applyAlignment="1" applyProtection="1">
      <alignment horizontal="right" vertical="center" wrapText="1"/>
    </xf>
    <xf numFmtId="4" fontId="9" fillId="2" borderId="17" xfId="1" applyNumberFormat="1" applyFont="1" applyFill="1" applyBorder="1" applyAlignment="1" applyProtection="1">
      <alignment horizontal="right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left" vertical="top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19" xfId="1" applyFont="1" applyFill="1" applyBorder="1" applyAlignment="1" applyProtection="1">
      <alignment horizontal="center" vertical="center" wrapText="1"/>
    </xf>
    <xf numFmtId="0" fontId="11" fillId="2" borderId="22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left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4" fontId="14" fillId="3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3</xdr:col>
      <xdr:colOff>181841</xdr:colOff>
      <xdr:row>2</xdr:row>
      <xdr:rowOff>94384</xdr:rowOff>
    </xdr:to>
    <xdr:pic>
      <xdr:nvPicPr>
        <xdr:cNvPr id="6" name="9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95250"/>
          <a:ext cx="600941" cy="67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45</xdr:row>
      <xdr:rowOff>152400</xdr:rowOff>
    </xdr:from>
    <xdr:to>
      <xdr:col>3</xdr:col>
      <xdr:colOff>219941</xdr:colOff>
      <xdr:row>48</xdr:row>
      <xdr:rowOff>51087</xdr:rowOff>
    </xdr:to>
    <xdr:pic>
      <xdr:nvPicPr>
        <xdr:cNvPr id="7" name="1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8934450"/>
          <a:ext cx="591416" cy="65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58</xdr:row>
      <xdr:rowOff>152400</xdr:rowOff>
    </xdr:from>
    <xdr:to>
      <xdr:col>3</xdr:col>
      <xdr:colOff>208684</xdr:colOff>
      <xdr:row>61</xdr:row>
      <xdr:rowOff>76200</xdr:rowOff>
    </xdr:to>
    <xdr:pic>
      <xdr:nvPicPr>
        <xdr:cNvPr id="8" name="12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11582400"/>
          <a:ext cx="59920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68</xdr:row>
      <xdr:rowOff>133350</xdr:rowOff>
    </xdr:from>
    <xdr:to>
      <xdr:col>3</xdr:col>
      <xdr:colOff>180109</xdr:colOff>
      <xdr:row>71</xdr:row>
      <xdr:rowOff>116031</xdr:rowOff>
    </xdr:to>
    <xdr:pic>
      <xdr:nvPicPr>
        <xdr:cNvPr id="9" name="13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3773150"/>
          <a:ext cx="599209" cy="658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469"/>
  <sheetViews>
    <sheetView tabSelected="1" zoomScale="130" zoomScaleNormal="130" workbookViewId="0">
      <pane xSplit="1" ySplit="4" topLeftCell="B73" activePane="bottomRight" state="frozen"/>
      <selection pane="topRight" activeCell="E1" sqref="E1"/>
      <selection pane="bottomLeft" activeCell="A5" sqref="A5"/>
      <selection pane="bottomRight" activeCell="B81" sqref="B81:D81"/>
    </sheetView>
  </sheetViews>
  <sheetFormatPr baseColWidth="10" defaultColWidth="9.140625" defaultRowHeight="15"/>
  <cols>
    <col min="1" max="1" width="4.140625" customWidth="1"/>
    <col min="2" max="2" width="3" style="7" customWidth="1"/>
    <col min="3" max="3" width="4.42578125" style="7" bestFit="1" customWidth="1"/>
    <col min="4" max="4" width="45.42578125" style="6" bestFit="1" customWidth="1"/>
    <col min="5" max="5" width="15" style="6" bestFit="1" customWidth="1"/>
    <col min="6" max="6" width="14.85546875" style="6" bestFit="1" customWidth="1"/>
    <col min="7" max="7" width="15" style="6" bestFit="1" customWidth="1"/>
    <col min="8" max="8" width="12.85546875" style="6" bestFit="1" customWidth="1"/>
    <col min="9" max="9" width="13.7109375" style="7" bestFit="1" customWidth="1"/>
    <col min="10" max="10" width="15" style="7" bestFit="1" customWidth="1"/>
    <col min="11" max="11" width="9.140625" style="7"/>
    <col min="12" max="12" width="12" style="7" customWidth="1"/>
    <col min="13" max="13" width="14.28515625" style="7" bestFit="1" customWidth="1"/>
    <col min="14" max="25" width="9.140625" style="7"/>
    <col min="240" max="240" width="4.140625" customWidth="1"/>
    <col min="241" max="241" width="2.5703125" customWidth="1"/>
    <col min="242" max="242" width="4.42578125" customWidth="1"/>
    <col min="243" max="243" width="40.140625" customWidth="1"/>
    <col min="244" max="248" width="14.28515625" customWidth="1"/>
    <col min="249" max="249" width="13.85546875" customWidth="1"/>
    <col min="250" max="250" width="10.28515625" bestFit="1" customWidth="1"/>
    <col min="251" max="251" width="14.28515625" bestFit="1" customWidth="1"/>
    <col min="252" max="252" width="15.28515625" bestFit="1" customWidth="1"/>
    <col min="253" max="253" width="11.85546875" customWidth="1"/>
    <col min="254" max="257" width="15.28515625" bestFit="1" customWidth="1"/>
    <col min="258" max="258" width="13.140625" bestFit="1" customWidth="1"/>
    <col min="259" max="259" width="9.28515625" bestFit="1" customWidth="1"/>
    <col min="260" max="260" width="16.28515625" bestFit="1" customWidth="1"/>
    <col min="261" max="261" width="14.140625" bestFit="1" customWidth="1"/>
    <col min="262" max="262" width="15.140625" bestFit="1" customWidth="1"/>
    <col min="496" max="496" width="4.140625" customWidth="1"/>
    <col min="497" max="497" width="2.5703125" customWidth="1"/>
    <col min="498" max="498" width="4.42578125" customWidth="1"/>
    <col min="499" max="499" width="40.140625" customWidth="1"/>
    <col min="500" max="504" width="14.28515625" customWidth="1"/>
    <col min="505" max="505" width="13.85546875" customWidth="1"/>
    <col min="506" max="506" width="10.28515625" bestFit="1" customWidth="1"/>
    <col min="507" max="507" width="14.28515625" bestFit="1" customWidth="1"/>
    <col min="508" max="508" width="15.28515625" bestFit="1" customWidth="1"/>
    <col min="509" max="509" width="11.85546875" customWidth="1"/>
    <col min="510" max="513" width="15.28515625" bestFit="1" customWidth="1"/>
    <col min="514" max="514" width="13.140625" bestFit="1" customWidth="1"/>
    <col min="515" max="515" width="9.28515625" bestFit="1" customWidth="1"/>
    <col min="516" max="516" width="16.28515625" bestFit="1" customWidth="1"/>
    <col min="517" max="517" width="14.140625" bestFit="1" customWidth="1"/>
    <col min="518" max="518" width="15.140625" bestFit="1" customWidth="1"/>
    <col min="752" max="752" width="4.140625" customWidth="1"/>
    <col min="753" max="753" width="2.5703125" customWidth="1"/>
    <col min="754" max="754" width="4.42578125" customWidth="1"/>
    <col min="755" max="755" width="40.140625" customWidth="1"/>
    <col min="756" max="760" width="14.28515625" customWidth="1"/>
    <col min="761" max="761" width="13.85546875" customWidth="1"/>
    <col min="762" max="762" width="10.28515625" bestFit="1" customWidth="1"/>
    <col min="763" max="763" width="14.28515625" bestFit="1" customWidth="1"/>
    <col min="764" max="764" width="15.28515625" bestFit="1" customWidth="1"/>
    <col min="765" max="765" width="11.85546875" customWidth="1"/>
    <col min="766" max="769" width="15.28515625" bestFit="1" customWidth="1"/>
    <col min="770" max="770" width="13.140625" bestFit="1" customWidth="1"/>
    <col min="771" max="771" width="9.28515625" bestFit="1" customWidth="1"/>
    <col min="772" max="772" width="16.28515625" bestFit="1" customWidth="1"/>
    <col min="773" max="773" width="14.140625" bestFit="1" customWidth="1"/>
    <col min="774" max="774" width="15.140625" bestFit="1" customWidth="1"/>
    <col min="1008" max="1008" width="4.140625" customWidth="1"/>
    <col min="1009" max="1009" width="2.5703125" customWidth="1"/>
    <col min="1010" max="1010" width="4.42578125" customWidth="1"/>
    <col min="1011" max="1011" width="40.140625" customWidth="1"/>
    <col min="1012" max="1016" width="14.28515625" customWidth="1"/>
    <col min="1017" max="1017" width="13.85546875" customWidth="1"/>
    <col min="1018" max="1018" width="10.28515625" bestFit="1" customWidth="1"/>
    <col min="1019" max="1019" width="14.28515625" bestFit="1" customWidth="1"/>
    <col min="1020" max="1020" width="15.28515625" bestFit="1" customWidth="1"/>
    <col min="1021" max="1021" width="11.85546875" customWidth="1"/>
    <col min="1022" max="1025" width="15.28515625" bestFit="1" customWidth="1"/>
    <col min="1026" max="1026" width="13.140625" bestFit="1" customWidth="1"/>
    <col min="1027" max="1027" width="9.28515625" bestFit="1" customWidth="1"/>
    <col min="1028" max="1028" width="16.28515625" bestFit="1" customWidth="1"/>
    <col min="1029" max="1029" width="14.140625" bestFit="1" customWidth="1"/>
    <col min="1030" max="1030" width="15.140625" bestFit="1" customWidth="1"/>
    <col min="1264" max="1264" width="4.140625" customWidth="1"/>
    <col min="1265" max="1265" width="2.5703125" customWidth="1"/>
    <col min="1266" max="1266" width="4.42578125" customWidth="1"/>
    <col min="1267" max="1267" width="40.140625" customWidth="1"/>
    <col min="1268" max="1272" width="14.28515625" customWidth="1"/>
    <col min="1273" max="1273" width="13.85546875" customWidth="1"/>
    <col min="1274" max="1274" width="10.28515625" bestFit="1" customWidth="1"/>
    <col min="1275" max="1275" width="14.28515625" bestFit="1" customWidth="1"/>
    <col min="1276" max="1276" width="15.28515625" bestFit="1" customWidth="1"/>
    <col min="1277" max="1277" width="11.85546875" customWidth="1"/>
    <col min="1278" max="1281" width="15.28515625" bestFit="1" customWidth="1"/>
    <col min="1282" max="1282" width="13.140625" bestFit="1" customWidth="1"/>
    <col min="1283" max="1283" width="9.28515625" bestFit="1" customWidth="1"/>
    <col min="1284" max="1284" width="16.28515625" bestFit="1" customWidth="1"/>
    <col min="1285" max="1285" width="14.140625" bestFit="1" customWidth="1"/>
    <col min="1286" max="1286" width="15.140625" bestFit="1" customWidth="1"/>
    <col min="1520" max="1520" width="4.140625" customWidth="1"/>
    <col min="1521" max="1521" width="2.5703125" customWidth="1"/>
    <col min="1522" max="1522" width="4.42578125" customWidth="1"/>
    <col min="1523" max="1523" width="40.140625" customWidth="1"/>
    <col min="1524" max="1528" width="14.28515625" customWidth="1"/>
    <col min="1529" max="1529" width="13.85546875" customWidth="1"/>
    <col min="1530" max="1530" width="10.28515625" bestFit="1" customWidth="1"/>
    <col min="1531" max="1531" width="14.28515625" bestFit="1" customWidth="1"/>
    <col min="1532" max="1532" width="15.28515625" bestFit="1" customWidth="1"/>
    <col min="1533" max="1533" width="11.85546875" customWidth="1"/>
    <col min="1534" max="1537" width="15.28515625" bestFit="1" customWidth="1"/>
    <col min="1538" max="1538" width="13.140625" bestFit="1" customWidth="1"/>
    <col min="1539" max="1539" width="9.28515625" bestFit="1" customWidth="1"/>
    <col min="1540" max="1540" width="16.28515625" bestFit="1" customWidth="1"/>
    <col min="1541" max="1541" width="14.140625" bestFit="1" customWidth="1"/>
    <col min="1542" max="1542" width="15.140625" bestFit="1" customWidth="1"/>
    <col min="1776" max="1776" width="4.140625" customWidth="1"/>
    <col min="1777" max="1777" width="2.5703125" customWidth="1"/>
    <col min="1778" max="1778" width="4.42578125" customWidth="1"/>
    <col min="1779" max="1779" width="40.140625" customWidth="1"/>
    <col min="1780" max="1784" width="14.28515625" customWidth="1"/>
    <col min="1785" max="1785" width="13.85546875" customWidth="1"/>
    <col min="1786" max="1786" width="10.28515625" bestFit="1" customWidth="1"/>
    <col min="1787" max="1787" width="14.28515625" bestFit="1" customWidth="1"/>
    <col min="1788" max="1788" width="15.28515625" bestFit="1" customWidth="1"/>
    <col min="1789" max="1789" width="11.85546875" customWidth="1"/>
    <col min="1790" max="1793" width="15.28515625" bestFit="1" customWidth="1"/>
    <col min="1794" max="1794" width="13.140625" bestFit="1" customWidth="1"/>
    <col min="1795" max="1795" width="9.28515625" bestFit="1" customWidth="1"/>
    <col min="1796" max="1796" width="16.28515625" bestFit="1" customWidth="1"/>
    <col min="1797" max="1797" width="14.140625" bestFit="1" customWidth="1"/>
    <col min="1798" max="1798" width="15.140625" bestFit="1" customWidth="1"/>
    <col min="2032" max="2032" width="4.140625" customWidth="1"/>
    <col min="2033" max="2033" width="2.5703125" customWidth="1"/>
    <col min="2034" max="2034" width="4.42578125" customWidth="1"/>
    <col min="2035" max="2035" width="40.140625" customWidth="1"/>
    <col min="2036" max="2040" width="14.28515625" customWidth="1"/>
    <col min="2041" max="2041" width="13.85546875" customWidth="1"/>
    <col min="2042" max="2042" width="10.28515625" bestFit="1" customWidth="1"/>
    <col min="2043" max="2043" width="14.28515625" bestFit="1" customWidth="1"/>
    <col min="2044" max="2044" width="15.28515625" bestFit="1" customWidth="1"/>
    <col min="2045" max="2045" width="11.85546875" customWidth="1"/>
    <col min="2046" max="2049" width="15.28515625" bestFit="1" customWidth="1"/>
    <col min="2050" max="2050" width="13.140625" bestFit="1" customWidth="1"/>
    <col min="2051" max="2051" width="9.28515625" bestFit="1" customWidth="1"/>
    <col min="2052" max="2052" width="16.28515625" bestFit="1" customWidth="1"/>
    <col min="2053" max="2053" width="14.140625" bestFit="1" customWidth="1"/>
    <col min="2054" max="2054" width="15.140625" bestFit="1" customWidth="1"/>
    <col min="2288" max="2288" width="4.140625" customWidth="1"/>
    <col min="2289" max="2289" width="2.5703125" customWidth="1"/>
    <col min="2290" max="2290" width="4.42578125" customWidth="1"/>
    <col min="2291" max="2291" width="40.140625" customWidth="1"/>
    <col min="2292" max="2296" width="14.28515625" customWidth="1"/>
    <col min="2297" max="2297" width="13.85546875" customWidth="1"/>
    <col min="2298" max="2298" width="10.28515625" bestFit="1" customWidth="1"/>
    <col min="2299" max="2299" width="14.28515625" bestFit="1" customWidth="1"/>
    <col min="2300" max="2300" width="15.28515625" bestFit="1" customWidth="1"/>
    <col min="2301" max="2301" width="11.85546875" customWidth="1"/>
    <col min="2302" max="2305" width="15.28515625" bestFit="1" customWidth="1"/>
    <col min="2306" max="2306" width="13.140625" bestFit="1" customWidth="1"/>
    <col min="2307" max="2307" width="9.28515625" bestFit="1" customWidth="1"/>
    <col min="2308" max="2308" width="16.28515625" bestFit="1" customWidth="1"/>
    <col min="2309" max="2309" width="14.140625" bestFit="1" customWidth="1"/>
    <col min="2310" max="2310" width="15.140625" bestFit="1" customWidth="1"/>
    <col min="2544" max="2544" width="4.140625" customWidth="1"/>
    <col min="2545" max="2545" width="2.5703125" customWidth="1"/>
    <col min="2546" max="2546" width="4.42578125" customWidth="1"/>
    <col min="2547" max="2547" width="40.140625" customWidth="1"/>
    <col min="2548" max="2552" width="14.28515625" customWidth="1"/>
    <col min="2553" max="2553" width="13.85546875" customWidth="1"/>
    <col min="2554" max="2554" width="10.28515625" bestFit="1" customWidth="1"/>
    <col min="2555" max="2555" width="14.28515625" bestFit="1" customWidth="1"/>
    <col min="2556" max="2556" width="15.28515625" bestFit="1" customWidth="1"/>
    <col min="2557" max="2557" width="11.85546875" customWidth="1"/>
    <col min="2558" max="2561" width="15.28515625" bestFit="1" customWidth="1"/>
    <col min="2562" max="2562" width="13.140625" bestFit="1" customWidth="1"/>
    <col min="2563" max="2563" width="9.28515625" bestFit="1" customWidth="1"/>
    <col min="2564" max="2564" width="16.28515625" bestFit="1" customWidth="1"/>
    <col min="2565" max="2565" width="14.140625" bestFit="1" customWidth="1"/>
    <col min="2566" max="2566" width="15.140625" bestFit="1" customWidth="1"/>
    <col min="2800" max="2800" width="4.140625" customWidth="1"/>
    <col min="2801" max="2801" width="2.5703125" customWidth="1"/>
    <col min="2802" max="2802" width="4.42578125" customWidth="1"/>
    <col min="2803" max="2803" width="40.140625" customWidth="1"/>
    <col min="2804" max="2808" width="14.28515625" customWidth="1"/>
    <col min="2809" max="2809" width="13.85546875" customWidth="1"/>
    <col min="2810" max="2810" width="10.28515625" bestFit="1" customWidth="1"/>
    <col min="2811" max="2811" width="14.28515625" bestFit="1" customWidth="1"/>
    <col min="2812" max="2812" width="15.28515625" bestFit="1" customWidth="1"/>
    <col min="2813" max="2813" width="11.85546875" customWidth="1"/>
    <col min="2814" max="2817" width="15.28515625" bestFit="1" customWidth="1"/>
    <col min="2818" max="2818" width="13.140625" bestFit="1" customWidth="1"/>
    <col min="2819" max="2819" width="9.28515625" bestFit="1" customWidth="1"/>
    <col min="2820" max="2820" width="16.28515625" bestFit="1" customWidth="1"/>
    <col min="2821" max="2821" width="14.140625" bestFit="1" customWidth="1"/>
    <col min="2822" max="2822" width="15.140625" bestFit="1" customWidth="1"/>
    <col min="3056" max="3056" width="4.140625" customWidth="1"/>
    <col min="3057" max="3057" width="2.5703125" customWidth="1"/>
    <col min="3058" max="3058" width="4.42578125" customWidth="1"/>
    <col min="3059" max="3059" width="40.140625" customWidth="1"/>
    <col min="3060" max="3064" width="14.28515625" customWidth="1"/>
    <col min="3065" max="3065" width="13.85546875" customWidth="1"/>
    <col min="3066" max="3066" width="10.28515625" bestFit="1" customWidth="1"/>
    <col min="3067" max="3067" width="14.28515625" bestFit="1" customWidth="1"/>
    <col min="3068" max="3068" width="15.28515625" bestFit="1" customWidth="1"/>
    <col min="3069" max="3069" width="11.85546875" customWidth="1"/>
    <col min="3070" max="3073" width="15.28515625" bestFit="1" customWidth="1"/>
    <col min="3074" max="3074" width="13.140625" bestFit="1" customWidth="1"/>
    <col min="3075" max="3075" width="9.28515625" bestFit="1" customWidth="1"/>
    <col min="3076" max="3076" width="16.28515625" bestFit="1" customWidth="1"/>
    <col min="3077" max="3077" width="14.140625" bestFit="1" customWidth="1"/>
    <col min="3078" max="3078" width="15.140625" bestFit="1" customWidth="1"/>
    <col min="3312" max="3312" width="4.140625" customWidth="1"/>
    <col min="3313" max="3313" width="2.5703125" customWidth="1"/>
    <col min="3314" max="3314" width="4.42578125" customWidth="1"/>
    <col min="3315" max="3315" width="40.140625" customWidth="1"/>
    <col min="3316" max="3320" width="14.28515625" customWidth="1"/>
    <col min="3321" max="3321" width="13.85546875" customWidth="1"/>
    <col min="3322" max="3322" width="10.28515625" bestFit="1" customWidth="1"/>
    <col min="3323" max="3323" width="14.28515625" bestFit="1" customWidth="1"/>
    <col min="3324" max="3324" width="15.28515625" bestFit="1" customWidth="1"/>
    <col min="3325" max="3325" width="11.85546875" customWidth="1"/>
    <col min="3326" max="3329" width="15.28515625" bestFit="1" customWidth="1"/>
    <col min="3330" max="3330" width="13.140625" bestFit="1" customWidth="1"/>
    <col min="3331" max="3331" width="9.28515625" bestFit="1" customWidth="1"/>
    <col min="3332" max="3332" width="16.28515625" bestFit="1" customWidth="1"/>
    <col min="3333" max="3333" width="14.140625" bestFit="1" customWidth="1"/>
    <col min="3334" max="3334" width="15.140625" bestFit="1" customWidth="1"/>
    <col min="3568" max="3568" width="4.140625" customWidth="1"/>
    <col min="3569" max="3569" width="2.5703125" customWidth="1"/>
    <col min="3570" max="3570" width="4.42578125" customWidth="1"/>
    <col min="3571" max="3571" width="40.140625" customWidth="1"/>
    <col min="3572" max="3576" width="14.28515625" customWidth="1"/>
    <col min="3577" max="3577" width="13.85546875" customWidth="1"/>
    <col min="3578" max="3578" width="10.28515625" bestFit="1" customWidth="1"/>
    <col min="3579" max="3579" width="14.28515625" bestFit="1" customWidth="1"/>
    <col min="3580" max="3580" width="15.28515625" bestFit="1" customWidth="1"/>
    <col min="3581" max="3581" width="11.85546875" customWidth="1"/>
    <col min="3582" max="3585" width="15.28515625" bestFit="1" customWidth="1"/>
    <col min="3586" max="3586" width="13.140625" bestFit="1" customWidth="1"/>
    <col min="3587" max="3587" width="9.28515625" bestFit="1" customWidth="1"/>
    <col min="3588" max="3588" width="16.28515625" bestFit="1" customWidth="1"/>
    <col min="3589" max="3589" width="14.140625" bestFit="1" customWidth="1"/>
    <col min="3590" max="3590" width="15.140625" bestFit="1" customWidth="1"/>
    <col min="3824" max="3824" width="4.140625" customWidth="1"/>
    <col min="3825" max="3825" width="2.5703125" customWidth="1"/>
    <col min="3826" max="3826" width="4.42578125" customWidth="1"/>
    <col min="3827" max="3827" width="40.140625" customWidth="1"/>
    <col min="3828" max="3832" width="14.28515625" customWidth="1"/>
    <col min="3833" max="3833" width="13.85546875" customWidth="1"/>
    <col min="3834" max="3834" width="10.28515625" bestFit="1" customWidth="1"/>
    <col min="3835" max="3835" width="14.28515625" bestFit="1" customWidth="1"/>
    <col min="3836" max="3836" width="15.28515625" bestFit="1" customWidth="1"/>
    <col min="3837" max="3837" width="11.85546875" customWidth="1"/>
    <col min="3838" max="3841" width="15.28515625" bestFit="1" customWidth="1"/>
    <col min="3842" max="3842" width="13.140625" bestFit="1" customWidth="1"/>
    <col min="3843" max="3843" width="9.28515625" bestFit="1" customWidth="1"/>
    <col min="3844" max="3844" width="16.28515625" bestFit="1" customWidth="1"/>
    <col min="3845" max="3845" width="14.140625" bestFit="1" customWidth="1"/>
    <col min="3846" max="3846" width="15.140625" bestFit="1" customWidth="1"/>
    <col min="4080" max="4080" width="4.140625" customWidth="1"/>
    <col min="4081" max="4081" width="2.5703125" customWidth="1"/>
    <col min="4082" max="4082" width="4.42578125" customWidth="1"/>
    <col min="4083" max="4083" width="40.140625" customWidth="1"/>
    <col min="4084" max="4088" width="14.28515625" customWidth="1"/>
    <col min="4089" max="4089" width="13.85546875" customWidth="1"/>
    <col min="4090" max="4090" width="10.28515625" bestFit="1" customWidth="1"/>
    <col min="4091" max="4091" width="14.28515625" bestFit="1" customWidth="1"/>
    <col min="4092" max="4092" width="15.28515625" bestFit="1" customWidth="1"/>
    <col min="4093" max="4093" width="11.85546875" customWidth="1"/>
    <col min="4094" max="4097" width="15.28515625" bestFit="1" customWidth="1"/>
    <col min="4098" max="4098" width="13.140625" bestFit="1" customWidth="1"/>
    <col min="4099" max="4099" width="9.28515625" bestFit="1" customWidth="1"/>
    <col min="4100" max="4100" width="16.28515625" bestFit="1" customWidth="1"/>
    <col min="4101" max="4101" width="14.140625" bestFit="1" customWidth="1"/>
    <col min="4102" max="4102" width="15.140625" bestFit="1" customWidth="1"/>
    <col min="4336" max="4336" width="4.140625" customWidth="1"/>
    <col min="4337" max="4337" width="2.5703125" customWidth="1"/>
    <col min="4338" max="4338" width="4.42578125" customWidth="1"/>
    <col min="4339" max="4339" width="40.140625" customWidth="1"/>
    <col min="4340" max="4344" width="14.28515625" customWidth="1"/>
    <col min="4345" max="4345" width="13.85546875" customWidth="1"/>
    <col min="4346" max="4346" width="10.28515625" bestFit="1" customWidth="1"/>
    <col min="4347" max="4347" width="14.28515625" bestFit="1" customWidth="1"/>
    <col min="4348" max="4348" width="15.28515625" bestFit="1" customWidth="1"/>
    <col min="4349" max="4349" width="11.85546875" customWidth="1"/>
    <col min="4350" max="4353" width="15.28515625" bestFit="1" customWidth="1"/>
    <col min="4354" max="4354" width="13.140625" bestFit="1" customWidth="1"/>
    <col min="4355" max="4355" width="9.28515625" bestFit="1" customWidth="1"/>
    <col min="4356" max="4356" width="16.28515625" bestFit="1" customWidth="1"/>
    <col min="4357" max="4357" width="14.140625" bestFit="1" customWidth="1"/>
    <col min="4358" max="4358" width="15.140625" bestFit="1" customWidth="1"/>
    <col min="4592" max="4592" width="4.140625" customWidth="1"/>
    <col min="4593" max="4593" width="2.5703125" customWidth="1"/>
    <col min="4594" max="4594" width="4.42578125" customWidth="1"/>
    <col min="4595" max="4595" width="40.140625" customWidth="1"/>
    <col min="4596" max="4600" width="14.28515625" customWidth="1"/>
    <col min="4601" max="4601" width="13.85546875" customWidth="1"/>
    <col min="4602" max="4602" width="10.28515625" bestFit="1" customWidth="1"/>
    <col min="4603" max="4603" width="14.28515625" bestFit="1" customWidth="1"/>
    <col min="4604" max="4604" width="15.28515625" bestFit="1" customWidth="1"/>
    <col min="4605" max="4605" width="11.85546875" customWidth="1"/>
    <col min="4606" max="4609" width="15.28515625" bestFit="1" customWidth="1"/>
    <col min="4610" max="4610" width="13.140625" bestFit="1" customWidth="1"/>
    <col min="4611" max="4611" width="9.28515625" bestFit="1" customWidth="1"/>
    <col min="4612" max="4612" width="16.28515625" bestFit="1" customWidth="1"/>
    <col min="4613" max="4613" width="14.140625" bestFit="1" customWidth="1"/>
    <col min="4614" max="4614" width="15.140625" bestFit="1" customWidth="1"/>
    <col min="4848" max="4848" width="4.140625" customWidth="1"/>
    <col min="4849" max="4849" width="2.5703125" customWidth="1"/>
    <col min="4850" max="4850" width="4.42578125" customWidth="1"/>
    <col min="4851" max="4851" width="40.140625" customWidth="1"/>
    <col min="4852" max="4856" width="14.28515625" customWidth="1"/>
    <col min="4857" max="4857" width="13.85546875" customWidth="1"/>
    <col min="4858" max="4858" width="10.28515625" bestFit="1" customWidth="1"/>
    <col min="4859" max="4859" width="14.28515625" bestFit="1" customWidth="1"/>
    <col min="4860" max="4860" width="15.28515625" bestFit="1" customWidth="1"/>
    <col min="4861" max="4861" width="11.85546875" customWidth="1"/>
    <col min="4862" max="4865" width="15.28515625" bestFit="1" customWidth="1"/>
    <col min="4866" max="4866" width="13.140625" bestFit="1" customWidth="1"/>
    <col min="4867" max="4867" width="9.28515625" bestFit="1" customWidth="1"/>
    <col min="4868" max="4868" width="16.28515625" bestFit="1" customWidth="1"/>
    <col min="4869" max="4869" width="14.140625" bestFit="1" customWidth="1"/>
    <col min="4870" max="4870" width="15.140625" bestFit="1" customWidth="1"/>
    <col min="5104" max="5104" width="4.140625" customWidth="1"/>
    <col min="5105" max="5105" width="2.5703125" customWidth="1"/>
    <col min="5106" max="5106" width="4.42578125" customWidth="1"/>
    <col min="5107" max="5107" width="40.140625" customWidth="1"/>
    <col min="5108" max="5112" width="14.28515625" customWidth="1"/>
    <col min="5113" max="5113" width="13.85546875" customWidth="1"/>
    <col min="5114" max="5114" width="10.28515625" bestFit="1" customWidth="1"/>
    <col min="5115" max="5115" width="14.28515625" bestFit="1" customWidth="1"/>
    <col min="5116" max="5116" width="15.28515625" bestFit="1" customWidth="1"/>
    <col min="5117" max="5117" width="11.85546875" customWidth="1"/>
    <col min="5118" max="5121" width="15.28515625" bestFit="1" customWidth="1"/>
    <col min="5122" max="5122" width="13.140625" bestFit="1" customWidth="1"/>
    <col min="5123" max="5123" width="9.28515625" bestFit="1" customWidth="1"/>
    <col min="5124" max="5124" width="16.28515625" bestFit="1" customWidth="1"/>
    <col min="5125" max="5125" width="14.140625" bestFit="1" customWidth="1"/>
    <col min="5126" max="5126" width="15.140625" bestFit="1" customWidth="1"/>
    <col min="5360" max="5360" width="4.140625" customWidth="1"/>
    <col min="5361" max="5361" width="2.5703125" customWidth="1"/>
    <col min="5362" max="5362" width="4.42578125" customWidth="1"/>
    <col min="5363" max="5363" width="40.140625" customWidth="1"/>
    <col min="5364" max="5368" width="14.28515625" customWidth="1"/>
    <col min="5369" max="5369" width="13.85546875" customWidth="1"/>
    <col min="5370" max="5370" width="10.28515625" bestFit="1" customWidth="1"/>
    <col min="5371" max="5371" width="14.28515625" bestFit="1" customWidth="1"/>
    <col min="5372" max="5372" width="15.28515625" bestFit="1" customWidth="1"/>
    <col min="5373" max="5373" width="11.85546875" customWidth="1"/>
    <col min="5374" max="5377" width="15.28515625" bestFit="1" customWidth="1"/>
    <col min="5378" max="5378" width="13.140625" bestFit="1" customWidth="1"/>
    <col min="5379" max="5379" width="9.28515625" bestFit="1" customWidth="1"/>
    <col min="5380" max="5380" width="16.28515625" bestFit="1" customWidth="1"/>
    <col min="5381" max="5381" width="14.140625" bestFit="1" customWidth="1"/>
    <col min="5382" max="5382" width="15.140625" bestFit="1" customWidth="1"/>
    <col min="5616" max="5616" width="4.140625" customWidth="1"/>
    <col min="5617" max="5617" width="2.5703125" customWidth="1"/>
    <col min="5618" max="5618" width="4.42578125" customWidth="1"/>
    <col min="5619" max="5619" width="40.140625" customWidth="1"/>
    <col min="5620" max="5624" width="14.28515625" customWidth="1"/>
    <col min="5625" max="5625" width="13.85546875" customWidth="1"/>
    <col min="5626" max="5626" width="10.28515625" bestFit="1" customWidth="1"/>
    <col min="5627" max="5627" width="14.28515625" bestFit="1" customWidth="1"/>
    <col min="5628" max="5628" width="15.28515625" bestFit="1" customWidth="1"/>
    <col min="5629" max="5629" width="11.85546875" customWidth="1"/>
    <col min="5630" max="5633" width="15.28515625" bestFit="1" customWidth="1"/>
    <col min="5634" max="5634" width="13.140625" bestFit="1" customWidth="1"/>
    <col min="5635" max="5635" width="9.28515625" bestFit="1" customWidth="1"/>
    <col min="5636" max="5636" width="16.28515625" bestFit="1" customWidth="1"/>
    <col min="5637" max="5637" width="14.140625" bestFit="1" customWidth="1"/>
    <col min="5638" max="5638" width="15.140625" bestFit="1" customWidth="1"/>
    <col min="5872" max="5872" width="4.140625" customWidth="1"/>
    <col min="5873" max="5873" width="2.5703125" customWidth="1"/>
    <col min="5874" max="5874" width="4.42578125" customWidth="1"/>
    <col min="5875" max="5875" width="40.140625" customWidth="1"/>
    <col min="5876" max="5880" width="14.28515625" customWidth="1"/>
    <col min="5881" max="5881" width="13.85546875" customWidth="1"/>
    <col min="5882" max="5882" width="10.28515625" bestFit="1" customWidth="1"/>
    <col min="5883" max="5883" width="14.28515625" bestFit="1" customWidth="1"/>
    <col min="5884" max="5884" width="15.28515625" bestFit="1" customWidth="1"/>
    <col min="5885" max="5885" width="11.85546875" customWidth="1"/>
    <col min="5886" max="5889" width="15.28515625" bestFit="1" customWidth="1"/>
    <col min="5890" max="5890" width="13.140625" bestFit="1" customWidth="1"/>
    <col min="5891" max="5891" width="9.28515625" bestFit="1" customWidth="1"/>
    <col min="5892" max="5892" width="16.28515625" bestFit="1" customWidth="1"/>
    <col min="5893" max="5893" width="14.140625" bestFit="1" customWidth="1"/>
    <col min="5894" max="5894" width="15.140625" bestFit="1" customWidth="1"/>
    <col min="6128" max="6128" width="4.140625" customWidth="1"/>
    <col min="6129" max="6129" width="2.5703125" customWidth="1"/>
    <col min="6130" max="6130" width="4.42578125" customWidth="1"/>
    <col min="6131" max="6131" width="40.140625" customWidth="1"/>
    <col min="6132" max="6136" width="14.28515625" customWidth="1"/>
    <col min="6137" max="6137" width="13.85546875" customWidth="1"/>
    <col min="6138" max="6138" width="10.28515625" bestFit="1" customWidth="1"/>
    <col min="6139" max="6139" width="14.28515625" bestFit="1" customWidth="1"/>
    <col min="6140" max="6140" width="15.28515625" bestFit="1" customWidth="1"/>
    <col min="6141" max="6141" width="11.85546875" customWidth="1"/>
    <col min="6142" max="6145" width="15.28515625" bestFit="1" customWidth="1"/>
    <col min="6146" max="6146" width="13.140625" bestFit="1" customWidth="1"/>
    <col min="6147" max="6147" width="9.28515625" bestFit="1" customWidth="1"/>
    <col min="6148" max="6148" width="16.28515625" bestFit="1" customWidth="1"/>
    <col min="6149" max="6149" width="14.140625" bestFit="1" customWidth="1"/>
    <col min="6150" max="6150" width="15.140625" bestFit="1" customWidth="1"/>
    <col min="6384" max="6384" width="4.140625" customWidth="1"/>
    <col min="6385" max="6385" width="2.5703125" customWidth="1"/>
    <col min="6386" max="6386" width="4.42578125" customWidth="1"/>
    <col min="6387" max="6387" width="40.140625" customWidth="1"/>
    <col min="6388" max="6392" width="14.28515625" customWidth="1"/>
    <col min="6393" max="6393" width="13.85546875" customWidth="1"/>
    <col min="6394" max="6394" width="10.28515625" bestFit="1" customWidth="1"/>
    <col min="6395" max="6395" width="14.28515625" bestFit="1" customWidth="1"/>
    <col min="6396" max="6396" width="15.28515625" bestFit="1" customWidth="1"/>
    <col min="6397" max="6397" width="11.85546875" customWidth="1"/>
    <col min="6398" max="6401" width="15.28515625" bestFit="1" customWidth="1"/>
    <col min="6402" max="6402" width="13.140625" bestFit="1" customWidth="1"/>
    <col min="6403" max="6403" width="9.28515625" bestFit="1" customWidth="1"/>
    <col min="6404" max="6404" width="16.28515625" bestFit="1" customWidth="1"/>
    <col min="6405" max="6405" width="14.140625" bestFit="1" customWidth="1"/>
    <col min="6406" max="6406" width="15.140625" bestFit="1" customWidth="1"/>
    <col min="6640" max="6640" width="4.140625" customWidth="1"/>
    <col min="6641" max="6641" width="2.5703125" customWidth="1"/>
    <col min="6642" max="6642" width="4.42578125" customWidth="1"/>
    <col min="6643" max="6643" width="40.140625" customWidth="1"/>
    <col min="6644" max="6648" width="14.28515625" customWidth="1"/>
    <col min="6649" max="6649" width="13.85546875" customWidth="1"/>
    <col min="6650" max="6650" width="10.28515625" bestFit="1" customWidth="1"/>
    <col min="6651" max="6651" width="14.28515625" bestFit="1" customWidth="1"/>
    <col min="6652" max="6652" width="15.28515625" bestFit="1" customWidth="1"/>
    <col min="6653" max="6653" width="11.85546875" customWidth="1"/>
    <col min="6654" max="6657" width="15.28515625" bestFit="1" customWidth="1"/>
    <col min="6658" max="6658" width="13.140625" bestFit="1" customWidth="1"/>
    <col min="6659" max="6659" width="9.28515625" bestFit="1" customWidth="1"/>
    <col min="6660" max="6660" width="16.28515625" bestFit="1" customWidth="1"/>
    <col min="6661" max="6661" width="14.140625" bestFit="1" customWidth="1"/>
    <col min="6662" max="6662" width="15.140625" bestFit="1" customWidth="1"/>
    <col min="6896" max="6896" width="4.140625" customWidth="1"/>
    <col min="6897" max="6897" width="2.5703125" customWidth="1"/>
    <col min="6898" max="6898" width="4.42578125" customWidth="1"/>
    <col min="6899" max="6899" width="40.140625" customWidth="1"/>
    <col min="6900" max="6904" width="14.28515625" customWidth="1"/>
    <col min="6905" max="6905" width="13.85546875" customWidth="1"/>
    <col min="6906" max="6906" width="10.28515625" bestFit="1" customWidth="1"/>
    <col min="6907" max="6907" width="14.28515625" bestFit="1" customWidth="1"/>
    <col min="6908" max="6908" width="15.28515625" bestFit="1" customWidth="1"/>
    <col min="6909" max="6909" width="11.85546875" customWidth="1"/>
    <col min="6910" max="6913" width="15.28515625" bestFit="1" customWidth="1"/>
    <col min="6914" max="6914" width="13.140625" bestFit="1" customWidth="1"/>
    <col min="6915" max="6915" width="9.28515625" bestFit="1" customWidth="1"/>
    <col min="6916" max="6916" width="16.28515625" bestFit="1" customWidth="1"/>
    <col min="6917" max="6917" width="14.140625" bestFit="1" customWidth="1"/>
    <col min="6918" max="6918" width="15.140625" bestFit="1" customWidth="1"/>
    <col min="7152" max="7152" width="4.140625" customWidth="1"/>
    <col min="7153" max="7153" width="2.5703125" customWidth="1"/>
    <col min="7154" max="7154" width="4.42578125" customWidth="1"/>
    <col min="7155" max="7155" width="40.140625" customWidth="1"/>
    <col min="7156" max="7160" width="14.28515625" customWidth="1"/>
    <col min="7161" max="7161" width="13.85546875" customWidth="1"/>
    <col min="7162" max="7162" width="10.28515625" bestFit="1" customWidth="1"/>
    <col min="7163" max="7163" width="14.28515625" bestFit="1" customWidth="1"/>
    <col min="7164" max="7164" width="15.28515625" bestFit="1" customWidth="1"/>
    <col min="7165" max="7165" width="11.85546875" customWidth="1"/>
    <col min="7166" max="7169" width="15.28515625" bestFit="1" customWidth="1"/>
    <col min="7170" max="7170" width="13.140625" bestFit="1" customWidth="1"/>
    <col min="7171" max="7171" width="9.28515625" bestFit="1" customWidth="1"/>
    <col min="7172" max="7172" width="16.28515625" bestFit="1" customWidth="1"/>
    <col min="7173" max="7173" width="14.140625" bestFit="1" customWidth="1"/>
    <col min="7174" max="7174" width="15.140625" bestFit="1" customWidth="1"/>
    <col min="7408" max="7408" width="4.140625" customWidth="1"/>
    <col min="7409" max="7409" width="2.5703125" customWidth="1"/>
    <col min="7410" max="7410" width="4.42578125" customWidth="1"/>
    <col min="7411" max="7411" width="40.140625" customWidth="1"/>
    <col min="7412" max="7416" width="14.28515625" customWidth="1"/>
    <col min="7417" max="7417" width="13.85546875" customWidth="1"/>
    <col min="7418" max="7418" width="10.28515625" bestFit="1" customWidth="1"/>
    <col min="7419" max="7419" width="14.28515625" bestFit="1" customWidth="1"/>
    <col min="7420" max="7420" width="15.28515625" bestFit="1" customWidth="1"/>
    <col min="7421" max="7421" width="11.85546875" customWidth="1"/>
    <col min="7422" max="7425" width="15.28515625" bestFit="1" customWidth="1"/>
    <col min="7426" max="7426" width="13.140625" bestFit="1" customWidth="1"/>
    <col min="7427" max="7427" width="9.28515625" bestFit="1" customWidth="1"/>
    <col min="7428" max="7428" width="16.28515625" bestFit="1" customWidth="1"/>
    <col min="7429" max="7429" width="14.140625" bestFit="1" customWidth="1"/>
    <col min="7430" max="7430" width="15.140625" bestFit="1" customWidth="1"/>
    <col min="7664" max="7664" width="4.140625" customWidth="1"/>
    <col min="7665" max="7665" width="2.5703125" customWidth="1"/>
    <col min="7666" max="7666" width="4.42578125" customWidth="1"/>
    <col min="7667" max="7667" width="40.140625" customWidth="1"/>
    <col min="7668" max="7672" width="14.28515625" customWidth="1"/>
    <col min="7673" max="7673" width="13.85546875" customWidth="1"/>
    <col min="7674" max="7674" width="10.28515625" bestFit="1" customWidth="1"/>
    <col min="7675" max="7675" width="14.28515625" bestFit="1" customWidth="1"/>
    <col min="7676" max="7676" width="15.28515625" bestFit="1" customWidth="1"/>
    <col min="7677" max="7677" width="11.85546875" customWidth="1"/>
    <col min="7678" max="7681" width="15.28515625" bestFit="1" customWidth="1"/>
    <col min="7682" max="7682" width="13.140625" bestFit="1" customWidth="1"/>
    <col min="7683" max="7683" width="9.28515625" bestFit="1" customWidth="1"/>
    <col min="7684" max="7684" width="16.28515625" bestFit="1" customWidth="1"/>
    <col min="7685" max="7685" width="14.140625" bestFit="1" customWidth="1"/>
    <col min="7686" max="7686" width="15.140625" bestFit="1" customWidth="1"/>
    <col min="7920" max="7920" width="4.140625" customWidth="1"/>
    <col min="7921" max="7921" width="2.5703125" customWidth="1"/>
    <col min="7922" max="7922" width="4.42578125" customWidth="1"/>
    <col min="7923" max="7923" width="40.140625" customWidth="1"/>
    <col min="7924" max="7928" width="14.28515625" customWidth="1"/>
    <col min="7929" max="7929" width="13.85546875" customWidth="1"/>
    <col min="7930" max="7930" width="10.28515625" bestFit="1" customWidth="1"/>
    <col min="7931" max="7931" width="14.28515625" bestFit="1" customWidth="1"/>
    <col min="7932" max="7932" width="15.28515625" bestFit="1" customWidth="1"/>
    <col min="7933" max="7933" width="11.85546875" customWidth="1"/>
    <col min="7934" max="7937" width="15.28515625" bestFit="1" customWidth="1"/>
    <col min="7938" max="7938" width="13.140625" bestFit="1" customWidth="1"/>
    <col min="7939" max="7939" width="9.28515625" bestFit="1" customWidth="1"/>
    <col min="7940" max="7940" width="16.28515625" bestFit="1" customWidth="1"/>
    <col min="7941" max="7941" width="14.140625" bestFit="1" customWidth="1"/>
    <col min="7942" max="7942" width="15.140625" bestFit="1" customWidth="1"/>
    <col min="8176" max="8176" width="4.140625" customWidth="1"/>
    <col min="8177" max="8177" width="2.5703125" customWidth="1"/>
    <col min="8178" max="8178" width="4.42578125" customWidth="1"/>
    <col min="8179" max="8179" width="40.140625" customWidth="1"/>
    <col min="8180" max="8184" width="14.28515625" customWidth="1"/>
    <col min="8185" max="8185" width="13.85546875" customWidth="1"/>
    <col min="8186" max="8186" width="10.28515625" bestFit="1" customWidth="1"/>
    <col min="8187" max="8187" width="14.28515625" bestFit="1" customWidth="1"/>
    <col min="8188" max="8188" width="15.28515625" bestFit="1" customWidth="1"/>
    <col min="8189" max="8189" width="11.85546875" customWidth="1"/>
    <col min="8190" max="8193" width="15.28515625" bestFit="1" customWidth="1"/>
    <col min="8194" max="8194" width="13.140625" bestFit="1" customWidth="1"/>
    <col min="8195" max="8195" width="9.28515625" bestFit="1" customWidth="1"/>
    <col min="8196" max="8196" width="16.28515625" bestFit="1" customWidth="1"/>
    <col min="8197" max="8197" width="14.140625" bestFit="1" customWidth="1"/>
    <col min="8198" max="8198" width="15.140625" bestFit="1" customWidth="1"/>
    <col min="8432" max="8432" width="4.140625" customWidth="1"/>
    <col min="8433" max="8433" width="2.5703125" customWidth="1"/>
    <col min="8434" max="8434" width="4.42578125" customWidth="1"/>
    <col min="8435" max="8435" width="40.140625" customWidth="1"/>
    <col min="8436" max="8440" width="14.28515625" customWidth="1"/>
    <col min="8441" max="8441" width="13.85546875" customWidth="1"/>
    <col min="8442" max="8442" width="10.28515625" bestFit="1" customWidth="1"/>
    <col min="8443" max="8443" width="14.28515625" bestFit="1" customWidth="1"/>
    <col min="8444" max="8444" width="15.28515625" bestFit="1" customWidth="1"/>
    <col min="8445" max="8445" width="11.85546875" customWidth="1"/>
    <col min="8446" max="8449" width="15.28515625" bestFit="1" customWidth="1"/>
    <col min="8450" max="8450" width="13.140625" bestFit="1" customWidth="1"/>
    <col min="8451" max="8451" width="9.28515625" bestFit="1" customWidth="1"/>
    <col min="8452" max="8452" width="16.28515625" bestFit="1" customWidth="1"/>
    <col min="8453" max="8453" width="14.140625" bestFit="1" customWidth="1"/>
    <col min="8454" max="8454" width="15.140625" bestFit="1" customWidth="1"/>
    <col min="8688" max="8688" width="4.140625" customWidth="1"/>
    <col min="8689" max="8689" width="2.5703125" customWidth="1"/>
    <col min="8690" max="8690" width="4.42578125" customWidth="1"/>
    <col min="8691" max="8691" width="40.140625" customWidth="1"/>
    <col min="8692" max="8696" width="14.28515625" customWidth="1"/>
    <col min="8697" max="8697" width="13.85546875" customWidth="1"/>
    <col min="8698" max="8698" width="10.28515625" bestFit="1" customWidth="1"/>
    <col min="8699" max="8699" width="14.28515625" bestFit="1" customWidth="1"/>
    <col min="8700" max="8700" width="15.28515625" bestFit="1" customWidth="1"/>
    <col min="8701" max="8701" width="11.85546875" customWidth="1"/>
    <col min="8702" max="8705" width="15.28515625" bestFit="1" customWidth="1"/>
    <col min="8706" max="8706" width="13.140625" bestFit="1" customWidth="1"/>
    <col min="8707" max="8707" width="9.28515625" bestFit="1" customWidth="1"/>
    <col min="8708" max="8708" width="16.28515625" bestFit="1" customWidth="1"/>
    <col min="8709" max="8709" width="14.140625" bestFit="1" customWidth="1"/>
    <col min="8710" max="8710" width="15.140625" bestFit="1" customWidth="1"/>
    <col min="8944" max="8944" width="4.140625" customWidth="1"/>
    <col min="8945" max="8945" width="2.5703125" customWidth="1"/>
    <col min="8946" max="8946" width="4.42578125" customWidth="1"/>
    <col min="8947" max="8947" width="40.140625" customWidth="1"/>
    <col min="8948" max="8952" width="14.28515625" customWidth="1"/>
    <col min="8953" max="8953" width="13.85546875" customWidth="1"/>
    <col min="8954" max="8954" width="10.28515625" bestFit="1" customWidth="1"/>
    <col min="8955" max="8955" width="14.28515625" bestFit="1" customWidth="1"/>
    <col min="8956" max="8956" width="15.28515625" bestFit="1" customWidth="1"/>
    <col min="8957" max="8957" width="11.85546875" customWidth="1"/>
    <col min="8958" max="8961" width="15.28515625" bestFit="1" customWidth="1"/>
    <col min="8962" max="8962" width="13.140625" bestFit="1" customWidth="1"/>
    <col min="8963" max="8963" width="9.28515625" bestFit="1" customWidth="1"/>
    <col min="8964" max="8964" width="16.28515625" bestFit="1" customWidth="1"/>
    <col min="8965" max="8965" width="14.140625" bestFit="1" customWidth="1"/>
    <col min="8966" max="8966" width="15.140625" bestFit="1" customWidth="1"/>
    <col min="9200" max="9200" width="4.140625" customWidth="1"/>
    <col min="9201" max="9201" width="2.5703125" customWidth="1"/>
    <col min="9202" max="9202" width="4.42578125" customWidth="1"/>
    <col min="9203" max="9203" width="40.140625" customWidth="1"/>
    <col min="9204" max="9208" width="14.28515625" customWidth="1"/>
    <col min="9209" max="9209" width="13.85546875" customWidth="1"/>
    <col min="9210" max="9210" width="10.28515625" bestFit="1" customWidth="1"/>
    <col min="9211" max="9211" width="14.28515625" bestFit="1" customWidth="1"/>
    <col min="9212" max="9212" width="15.28515625" bestFit="1" customWidth="1"/>
    <col min="9213" max="9213" width="11.85546875" customWidth="1"/>
    <col min="9214" max="9217" width="15.28515625" bestFit="1" customWidth="1"/>
    <col min="9218" max="9218" width="13.140625" bestFit="1" customWidth="1"/>
    <col min="9219" max="9219" width="9.28515625" bestFit="1" customWidth="1"/>
    <col min="9220" max="9220" width="16.28515625" bestFit="1" customWidth="1"/>
    <col min="9221" max="9221" width="14.140625" bestFit="1" customWidth="1"/>
    <col min="9222" max="9222" width="15.140625" bestFit="1" customWidth="1"/>
    <col min="9456" max="9456" width="4.140625" customWidth="1"/>
    <col min="9457" max="9457" width="2.5703125" customWidth="1"/>
    <col min="9458" max="9458" width="4.42578125" customWidth="1"/>
    <col min="9459" max="9459" width="40.140625" customWidth="1"/>
    <col min="9460" max="9464" width="14.28515625" customWidth="1"/>
    <col min="9465" max="9465" width="13.85546875" customWidth="1"/>
    <col min="9466" max="9466" width="10.28515625" bestFit="1" customWidth="1"/>
    <col min="9467" max="9467" width="14.28515625" bestFit="1" customWidth="1"/>
    <col min="9468" max="9468" width="15.28515625" bestFit="1" customWidth="1"/>
    <col min="9469" max="9469" width="11.85546875" customWidth="1"/>
    <col min="9470" max="9473" width="15.28515625" bestFit="1" customWidth="1"/>
    <col min="9474" max="9474" width="13.140625" bestFit="1" customWidth="1"/>
    <col min="9475" max="9475" width="9.28515625" bestFit="1" customWidth="1"/>
    <col min="9476" max="9476" width="16.28515625" bestFit="1" customWidth="1"/>
    <col min="9477" max="9477" width="14.140625" bestFit="1" customWidth="1"/>
    <col min="9478" max="9478" width="15.140625" bestFit="1" customWidth="1"/>
    <col min="9712" max="9712" width="4.140625" customWidth="1"/>
    <col min="9713" max="9713" width="2.5703125" customWidth="1"/>
    <col min="9714" max="9714" width="4.42578125" customWidth="1"/>
    <col min="9715" max="9715" width="40.140625" customWidth="1"/>
    <col min="9716" max="9720" width="14.28515625" customWidth="1"/>
    <col min="9721" max="9721" width="13.85546875" customWidth="1"/>
    <col min="9722" max="9722" width="10.28515625" bestFit="1" customWidth="1"/>
    <col min="9723" max="9723" width="14.28515625" bestFit="1" customWidth="1"/>
    <col min="9724" max="9724" width="15.28515625" bestFit="1" customWidth="1"/>
    <col min="9725" max="9725" width="11.85546875" customWidth="1"/>
    <col min="9726" max="9729" width="15.28515625" bestFit="1" customWidth="1"/>
    <col min="9730" max="9730" width="13.140625" bestFit="1" customWidth="1"/>
    <col min="9731" max="9731" width="9.28515625" bestFit="1" customWidth="1"/>
    <col min="9732" max="9732" width="16.28515625" bestFit="1" customWidth="1"/>
    <col min="9733" max="9733" width="14.140625" bestFit="1" customWidth="1"/>
    <col min="9734" max="9734" width="15.140625" bestFit="1" customWidth="1"/>
    <col min="9968" max="9968" width="4.140625" customWidth="1"/>
    <col min="9969" max="9969" width="2.5703125" customWidth="1"/>
    <col min="9970" max="9970" width="4.42578125" customWidth="1"/>
    <col min="9971" max="9971" width="40.140625" customWidth="1"/>
    <col min="9972" max="9976" width="14.28515625" customWidth="1"/>
    <col min="9977" max="9977" width="13.85546875" customWidth="1"/>
    <col min="9978" max="9978" width="10.28515625" bestFit="1" customWidth="1"/>
    <col min="9979" max="9979" width="14.28515625" bestFit="1" customWidth="1"/>
    <col min="9980" max="9980" width="15.28515625" bestFit="1" customWidth="1"/>
    <col min="9981" max="9981" width="11.85546875" customWidth="1"/>
    <col min="9982" max="9985" width="15.28515625" bestFit="1" customWidth="1"/>
    <col min="9986" max="9986" width="13.140625" bestFit="1" customWidth="1"/>
    <col min="9987" max="9987" width="9.28515625" bestFit="1" customWidth="1"/>
    <col min="9988" max="9988" width="16.28515625" bestFit="1" customWidth="1"/>
    <col min="9989" max="9989" width="14.140625" bestFit="1" customWidth="1"/>
    <col min="9990" max="9990" width="15.140625" bestFit="1" customWidth="1"/>
    <col min="10224" max="10224" width="4.140625" customWidth="1"/>
    <col min="10225" max="10225" width="2.5703125" customWidth="1"/>
    <col min="10226" max="10226" width="4.42578125" customWidth="1"/>
    <col min="10227" max="10227" width="40.140625" customWidth="1"/>
    <col min="10228" max="10232" width="14.28515625" customWidth="1"/>
    <col min="10233" max="10233" width="13.85546875" customWidth="1"/>
    <col min="10234" max="10234" width="10.28515625" bestFit="1" customWidth="1"/>
    <col min="10235" max="10235" width="14.28515625" bestFit="1" customWidth="1"/>
    <col min="10236" max="10236" width="15.28515625" bestFit="1" customWidth="1"/>
    <col min="10237" max="10237" width="11.85546875" customWidth="1"/>
    <col min="10238" max="10241" width="15.28515625" bestFit="1" customWidth="1"/>
    <col min="10242" max="10242" width="13.140625" bestFit="1" customWidth="1"/>
    <col min="10243" max="10243" width="9.28515625" bestFit="1" customWidth="1"/>
    <col min="10244" max="10244" width="16.28515625" bestFit="1" customWidth="1"/>
    <col min="10245" max="10245" width="14.140625" bestFit="1" customWidth="1"/>
    <col min="10246" max="10246" width="15.140625" bestFit="1" customWidth="1"/>
    <col min="10480" max="10480" width="4.140625" customWidth="1"/>
    <col min="10481" max="10481" width="2.5703125" customWidth="1"/>
    <col min="10482" max="10482" width="4.42578125" customWidth="1"/>
    <col min="10483" max="10483" width="40.140625" customWidth="1"/>
    <col min="10484" max="10488" width="14.28515625" customWidth="1"/>
    <col min="10489" max="10489" width="13.85546875" customWidth="1"/>
    <col min="10490" max="10490" width="10.28515625" bestFit="1" customWidth="1"/>
    <col min="10491" max="10491" width="14.28515625" bestFit="1" customWidth="1"/>
    <col min="10492" max="10492" width="15.28515625" bestFit="1" customWidth="1"/>
    <col min="10493" max="10493" width="11.85546875" customWidth="1"/>
    <col min="10494" max="10497" width="15.28515625" bestFit="1" customWidth="1"/>
    <col min="10498" max="10498" width="13.140625" bestFit="1" customWidth="1"/>
    <col min="10499" max="10499" width="9.28515625" bestFit="1" customWidth="1"/>
    <col min="10500" max="10500" width="16.28515625" bestFit="1" customWidth="1"/>
    <col min="10501" max="10501" width="14.140625" bestFit="1" customWidth="1"/>
    <col min="10502" max="10502" width="15.140625" bestFit="1" customWidth="1"/>
    <col min="10736" max="10736" width="4.140625" customWidth="1"/>
    <col min="10737" max="10737" width="2.5703125" customWidth="1"/>
    <col min="10738" max="10738" width="4.42578125" customWidth="1"/>
    <col min="10739" max="10739" width="40.140625" customWidth="1"/>
    <col min="10740" max="10744" width="14.28515625" customWidth="1"/>
    <col min="10745" max="10745" width="13.85546875" customWidth="1"/>
    <col min="10746" max="10746" width="10.28515625" bestFit="1" customWidth="1"/>
    <col min="10747" max="10747" width="14.28515625" bestFit="1" customWidth="1"/>
    <col min="10748" max="10748" width="15.28515625" bestFit="1" customWidth="1"/>
    <col min="10749" max="10749" width="11.85546875" customWidth="1"/>
    <col min="10750" max="10753" width="15.28515625" bestFit="1" customWidth="1"/>
    <col min="10754" max="10754" width="13.140625" bestFit="1" customWidth="1"/>
    <col min="10755" max="10755" width="9.28515625" bestFit="1" customWidth="1"/>
    <col min="10756" max="10756" width="16.28515625" bestFit="1" customWidth="1"/>
    <col min="10757" max="10757" width="14.140625" bestFit="1" customWidth="1"/>
    <col min="10758" max="10758" width="15.140625" bestFit="1" customWidth="1"/>
    <col min="10992" max="10992" width="4.140625" customWidth="1"/>
    <col min="10993" max="10993" width="2.5703125" customWidth="1"/>
    <col min="10994" max="10994" width="4.42578125" customWidth="1"/>
    <col min="10995" max="10995" width="40.140625" customWidth="1"/>
    <col min="10996" max="11000" width="14.28515625" customWidth="1"/>
    <col min="11001" max="11001" width="13.85546875" customWidth="1"/>
    <col min="11002" max="11002" width="10.28515625" bestFit="1" customWidth="1"/>
    <col min="11003" max="11003" width="14.28515625" bestFit="1" customWidth="1"/>
    <col min="11004" max="11004" width="15.28515625" bestFit="1" customWidth="1"/>
    <col min="11005" max="11005" width="11.85546875" customWidth="1"/>
    <col min="11006" max="11009" width="15.28515625" bestFit="1" customWidth="1"/>
    <col min="11010" max="11010" width="13.140625" bestFit="1" customWidth="1"/>
    <col min="11011" max="11011" width="9.28515625" bestFit="1" customWidth="1"/>
    <col min="11012" max="11012" width="16.28515625" bestFit="1" customWidth="1"/>
    <col min="11013" max="11013" width="14.140625" bestFit="1" customWidth="1"/>
    <col min="11014" max="11014" width="15.140625" bestFit="1" customWidth="1"/>
    <col min="11248" max="11248" width="4.140625" customWidth="1"/>
    <col min="11249" max="11249" width="2.5703125" customWidth="1"/>
    <col min="11250" max="11250" width="4.42578125" customWidth="1"/>
    <col min="11251" max="11251" width="40.140625" customWidth="1"/>
    <col min="11252" max="11256" width="14.28515625" customWidth="1"/>
    <col min="11257" max="11257" width="13.85546875" customWidth="1"/>
    <col min="11258" max="11258" width="10.28515625" bestFit="1" customWidth="1"/>
    <col min="11259" max="11259" width="14.28515625" bestFit="1" customWidth="1"/>
    <col min="11260" max="11260" width="15.28515625" bestFit="1" customWidth="1"/>
    <col min="11261" max="11261" width="11.85546875" customWidth="1"/>
    <col min="11262" max="11265" width="15.28515625" bestFit="1" customWidth="1"/>
    <col min="11266" max="11266" width="13.140625" bestFit="1" customWidth="1"/>
    <col min="11267" max="11267" width="9.28515625" bestFit="1" customWidth="1"/>
    <col min="11268" max="11268" width="16.28515625" bestFit="1" customWidth="1"/>
    <col min="11269" max="11269" width="14.140625" bestFit="1" customWidth="1"/>
    <col min="11270" max="11270" width="15.140625" bestFit="1" customWidth="1"/>
    <col min="11504" max="11504" width="4.140625" customWidth="1"/>
    <col min="11505" max="11505" width="2.5703125" customWidth="1"/>
    <col min="11506" max="11506" width="4.42578125" customWidth="1"/>
    <col min="11507" max="11507" width="40.140625" customWidth="1"/>
    <col min="11508" max="11512" width="14.28515625" customWidth="1"/>
    <col min="11513" max="11513" width="13.85546875" customWidth="1"/>
    <col min="11514" max="11514" width="10.28515625" bestFit="1" customWidth="1"/>
    <col min="11515" max="11515" width="14.28515625" bestFit="1" customWidth="1"/>
    <col min="11516" max="11516" width="15.28515625" bestFit="1" customWidth="1"/>
    <col min="11517" max="11517" width="11.85546875" customWidth="1"/>
    <col min="11518" max="11521" width="15.28515625" bestFit="1" customWidth="1"/>
    <col min="11522" max="11522" width="13.140625" bestFit="1" customWidth="1"/>
    <col min="11523" max="11523" width="9.28515625" bestFit="1" customWidth="1"/>
    <col min="11524" max="11524" width="16.28515625" bestFit="1" customWidth="1"/>
    <col min="11525" max="11525" width="14.140625" bestFit="1" customWidth="1"/>
    <col min="11526" max="11526" width="15.140625" bestFit="1" customWidth="1"/>
    <col min="11760" max="11760" width="4.140625" customWidth="1"/>
    <col min="11761" max="11761" width="2.5703125" customWidth="1"/>
    <col min="11762" max="11762" width="4.42578125" customWidth="1"/>
    <col min="11763" max="11763" width="40.140625" customWidth="1"/>
    <col min="11764" max="11768" width="14.28515625" customWidth="1"/>
    <col min="11769" max="11769" width="13.85546875" customWidth="1"/>
    <col min="11770" max="11770" width="10.28515625" bestFit="1" customWidth="1"/>
    <col min="11771" max="11771" width="14.28515625" bestFit="1" customWidth="1"/>
    <col min="11772" max="11772" width="15.28515625" bestFit="1" customWidth="1"/>
    <col min="11773" max="11773" width="11.85546875" customWidth="1"/>
    <col min="11774" max="11777" width="15.28515625" bestFit="1" customWidth="1"/>
    <col min="11778" max="11778" width="13.140625" bestFit="1" customWidth="1"/>
    <col min="11779" max="11779" width="9.28515625" bestFit="1" customWidth="1"/>
    <col min="11780" max="11780" width="16.28515625" bestFit="1" customWidth="1"/>
    <col min="11781" max="11781" width="14.140625" bestFit="1" customWidth="1"/>
    <col min="11782" max="11782" width="15.140625" bestFit="1" customWidth="1"/>
    <col min="12016" max="12016" width="4.140625" customWidth="1"/>
    <col min="12017" max="12017" width="2.5703125" customWidth="1"/>
    <col min="12018" max="12018" width="4.42578125" customWidth="1"/>
    <col min="12019" max="12019" width="40.140625" customWidth="1"/>
    <col min="12020" max="12024" width="14.28515625" customWidth="1"/>
    <col min="12025" max="12025" width="13.85546875" customWidth="1"/>
    <col min="12026" max="12026" width="10.28515625" bestFit="1" customWidth="1"/>
    <col min="12027" max="12027" width="14.28515625" bestFit="1" customWidth="1"/>
    <col min="12028" max="12028" width="15.28515625" bestFit="1" customWidth="1"/>
    <col min="12029" max="12029" width="11.85546875" customWidth="1"/>
    <col min="12030" max="12033" width="15.28515625" bestFit="1" customWidth="1"/>
    <col min="12034" max="12034" width="13.140625" bestFit="1" customWidth="1"/>
    <col min="12035" max="12035" width="9.28515625" bestFit="1" customWidth="1"/>
    <col min="12036" max="12036" width="16.28515625" bestFit="1" customWidth="1"/>
    <col min="12037" max="12037" width="14.140625" bestFit="1" customWidth="1"/>
    <col min="12038" max="12038" width="15.140625" bestFit="1" customWidth="1"/>
    <col min="12272" max="12272" width="4.140625" customWidth="1"/>
    <col min="12273" max="12273" width="2.5703125" customWidth="1"/>
    <col min="12274" max="12274" width="4.42578125" customWidth="1"/>
    <col min="12275" max="12275" width="40.140625" customWidth="1"/>
    <col min="12276" max="12280" width="14.28515625" customWidth="1"/>
    <col min="12281" max="12281" width="13.85546875" customWidth="1"/>
    <col min="12282" max="12282" width="10.28515625" bestFit="1" customWidth="1"/>
    <col min="12283" max="12283" width="14.28515625" bestFit="1" customWidth="1"/>
    <col min="12284" max="12284" width="15.28515625" bestFit="1" customWidth="1"/>
    <col min="12285" max="12285" width="11.85546875" customWidth="1"/>
    <col min="12286" max="12289" width="15.28515625" bestFit="1" customWidth="1"/>
    <col min="12290" max="12290" width="13.140625" bestFit="1" customWidth="1"/>
    <col min="12291" max="12291" width="9.28515625" bestFit="1" customWidth="1"/>
    <col min="12292" max="12292" width="16.28515625" bestFit="1" customWidth="1"/>
    <col min="12293" max="12293" width="14.140625" bestFit="1" customWidth="1"/>
    <col min="12294" max="12294" width="15.140625" bestFit="1" customWidth="1"/>
    <col min="12528" max="12528" width="4.140625" customWidth="1"/>
    <col min="12529" max="12529" width="2.5703125" customWidth="1"/>
    <col min="12530" max="12530" width="4.42578125" customWidth="1"/>
    <col min="12531" max="12531" width="40.140625" customWidth="1"/>
    <col min="12532" max="12536" width="14.28515625" customWidth="1"/>
    <col min="12537" max="12537" width="13.85546875" customWidth="1"/>
    <col min="12538" max="12538" width="10.28515625" bestFit="1" customWidth="1"/>
    <col min="12539" max="12539" width="14.28515625" bestFit="1" customWidth="1"/>
    <col min="12540" max="12540" width="15.28515625" bestFit="1" customWidth="1"/>
    <col min="12541" max="12541" width="11.85546875" customWidth="1"/>
    <col min="12542" max="12545" width="15.28515625" bestFit="1" customWidth="1"/>
    <col min="12546" max="12546" width="13.140625" bestFit="1" customWidth="1"/>
    <col min="12547" max="12547" width="9.28515625" bestFit="1" customWidth="1"/>
    <col min="12548" max="12548" width="16.28515625" bestFit="1" customWidth="1"/>
    <col min="12549" max="12549" width="14.140625" bestFit="1" customWidth="1"/>
    <col min="12550" max="12550" width="15.140625" bestFit="1" customWidth="1"/>
    <col min="12784" max="12784" width="4.140625" customWidth="1"/>
    <col min="12785" max="12785" width="2.5703125" customWidth="1"/>
    <col min="12786" max="12786" width="4.42578125" customWidth="1"/>
    <col min="12787" max="12787" width="40.140625" customWidth="1"/>
    <col min="12788" max="12792" width="14.28515625" customWidth="1"/>
    <col min="12793" max="12793" width="13.85546875" customWidth="1"/>
    <col min="12794" max="12794" width="10.28515625" bestFit="1" customWidth="1"/>
    <col min="12795" max="12795" width="14.28515625" bestFit="1" customWidth="1"/>
    <col min="12796" max="12796" width="15.28515625" bestFit="1" customWidth="1"/>
    <col min="12797" max="12797" width="11.85546875" customWidth="1"/>
    <col min="12798" max="12801" width="15.28515625" bestFit="1" customWidth="1"/>
    <col min="12802" max="12802" width="13.140625" bestFit="1" customWidth="1"/>
    <col min="12803" max="12803" width="9.28515625" bestFit="1" customWidth="1"/>
    <col min="12804" max="12804" width="16.28515625" bestFit="1" customWidth="1"/>
    <col min="12805" max="12805" width="14.140625" bestFit="1" customWidth="1"/>
    <col min="12806" max="12806" width="15.140625" bestFit="1" customWidth="1"/>
    <col min="13040" max="13040" width="4.140625" customWidth="1"/>
    <col min="13041" max="13041" width="2.5703125" customWidth="1"/>
    <col min="13042" max="13042" width="4.42578125" customWidth="1"/>
    <col min="13043" max="13043" width="40.140625" customWidth="1"/>
    <col min="13044" max="13048" width="14.28515625" customWidth="1"/>
    <col min="13049" max="13049" width="13.85546875" customWidth="1"/>
    <col min="13050" max="13050" width="10.28515625" bestFit="1" customWidth="1"/>
    <col min="13051" max="13051" width="14.28515625" bestFit="1" customWidth="1"/>
    <col min="13052" max="13052" width="15.28515625" bestFit="1" customWidth="1"/>
    <col min="13053" max="13053" width="11.85546875" customWidth="1"/>
    <col min="13054" max="13057" width="15.28515625" bestFit="1" customWidth="1"/>
    <col min="13058" max="13058" width="13.140625" bestFit="1" customWidth="1"/>
    <col min="13059" max="13059" width="9.28515625" bestFit="1" customWidth="1"/>
    <col min="13060" max="13060" width="16.28515625" bestFit="1" customWidth="1"/>
    <col min="13061" max="13061" width="14.140625" bestFit="1" customWidth="1"/>
    <col min="13062" max="13062" width="15.140625" bestFit="1" customWidth="1"/>
    <col min="13296" max="13296" width="4.140625" customWidth="1"/>
    <col min="13297" max="13297" width="2.5703125" customWidth="1"/>
    <col min="13298" max="13298" width="4.42578125" customWidth="1"/>
    <col min="13299" max="13299" width="40.140625" customWidth="1"/>
    <col min="13300" max="13304" width="14.28515625" customWidth="1"/>
    <col min="13305" max="13305" width="13.85546875" customWidth="1"/>
    <col min="13306" max="13306" width="10.28515625" bestFit="1" customWidth="1"/>
    <col min="13307" max="13307" width="14.28515625" bestFit="1" customWidth="1"/>
    <col min="13308" max="13308" width="15.28515625" bestFit="1" customWidth="1"/>
    <col min="13309" max="13309" width="11.85546875" customWidth="1"/>
    <col min="13310" max="13313" width="15.28515625" bestFit="1" customWidth="1"/>
    <col min="13314" max="13314" width="13.140625" bestFit="1" customWidth="1"/>
    <col min="13315" max="13315" width="9.28515625" bestFit="1" customWidth="1"/>
    <col min="13316" max="13316" width="16.28515625" bestFit="1" customWidth="1"/>
    <col min="13317" max="13317" width="14.140625" bestFit="1" customWidth="1"/>
    <col min="13318" max="13318" width="15.140625" bestFit="1" customWidth="1"/>
    <col min="13552" max="13552" width="4.140625" customWidth="1"/>
    <col min="13553" max="13553" width="2.5703125" customWidth="1"/>
    <col min="13554" max="13554" width="4.42578125" customWidth="1"/>
    <col min="13555" max="13555" width="40.140625" customWidth="1"/>
    <col min="13556" max="13560" width="14.28515625" customWidth="1"/>
    <col min="13561" max="13561" width="13.85546875" customWidth="1"/>
    <col min="13562" max="13562" width="10.28515625" bestFit="1" customWidth="1"/>
    <col min="13563" max="13563" width="14.28515625" bestFit="1" customWidth="1"/>
    <col min="13564" max="13564" width="15.28515625" bestFit="1" customWidth="1"/>
    <col min="13565" max="13565" width="11.85546875" customWidth="1"/>
    <col min="13566" max="13569" width="15.28515625" bestFit="1" customWidth="1"/>
    <col min="13570" max="13570" width="13.140625" bestFit="1" customWidth="1"/>
    <col min="13571" max="13571" width="9.28515625" bestFit="1" customWidth="1"/>
    <col min="13572" max="13572" width="16.28515625" bestFit="1" customWidth="1"/>
    <col min="13573" max="13573" width="14.140625" bestFit="1" customWidth="1"/>
    <col min="13574" max="13574" width="15.140625" bestFit="1" customWidth="1"/>
    <col min="13808" max="13808" width="4.140625" customWidth="1"/>
    <col min="13809" max="13809" width="2.5703125" customWidth="1"/>
    <col min="13810" max="13810" width="4.42578125" customWidth="1"/>
    <col min="13811" max="13811" width="40.140625" customWidth="1"/>
    <col min="13812" max="13816" width="14.28515625" customWidth="1"/>
    <col min="13817" max="13817" width="13.85546875" customWidth="1"/>
    <col min="13818" max="13818" width="10.28515625" bestFit="1" customWidth="1"/>
    <col min="13819" max="13819" width="14.28515625" bestFit="1" customWidth="1"/>
    <col min="13820" max="13820" width="15.28515625" bestFit="1" customWidth="1"/>
    <col min="13821" max="13821" width="11.85546875" customWidth="1"/>
    <col min="13822" max="13825" width="15.28515625" bestFit="1" customWidth="1"/>
    <col min="13826" max="13826" width="13.140625" bestFit="1" customWidth="1"/>
    <col min="13827" max="13827" width="9.28515625" bestFit="1" customWidth="1"/>
    <col min="13828" max="13828" width="16.28515625" bestFit="1" customWidth="1"/>
    <col min="13829" max="13829" width="14.140625" bestFit="1" customWidth="1"/>
    <col min="13830" max="13830" width="15.140625" bestFit="1" customWidth="1"/>
    <col min="14064" max="14064" width="4.140625" customWidth="1"/>
    <col min="14065" max="14065" width="2.5703125" customWidth="1"/>
    <col min="14066" max="14066" width="4.42578125" customWidth="1"/>
    <col min="14067" max="14067" width="40.140625" customWidth="1"/>
    <col min="14068" max="14072" width="14.28515625" customWidth="1"/>
    <col min="14073" max="14073" width="13.85546875" customWidth="1"/>
    <col min="14074" max="14074" width="10.28515625" bestFit="1" customWidth="1"/>
    <col min="14075" max="14075" width="14.28515625" bestFit="1" customWidth="1"/>
    <col min="14076" max="14076" width="15.28515625" bestFit="1" customWidth="1"/>
    <col min="14077" max="14077" width="11.85546875" customWidth="1"/>
    <col min="14078" max="14081" width="15.28515625" bestFit="1" customWidth="1"/>
    <col min="14082" max="14082" width="13.140625" bestFit="1" customWidth="1"/>
    <col min="14083" max="14083" width="9.28515625" bestFit="1" customWidth="1"/>
    <col min="14084" max="14084" width="16.28515625" bestFit="1" customWidth="1"/>
    <col min="14085" max="14085" width="14.140625" bestFit="1" customWidth="1"/>
    <col min="14086" max="14086" width="15.140625" bestFit="1" customWidth="1"/>
    <col min="14320" max="14320" width="4.140625" customWidth="1"/>
    <col min="14321" max="14321" width="2.5703125" customWidth="1"/>
    <col min="14322" max="14322" width="4.42578125" customWidth="1"/>
    <col min="14323" max="14323" width="40.140625" customWidth="1"/>
    <col min="14324" max="14328" width="14.28515625" customWidth="1"/>
    <col min="14329" max="14329" width="13.85546875" customWidth="1"/>
    <col min="14330" max="14330" width="10.28515625" bestFit="1" customWidth="1"/>
    <col min="14331" max="14331" width="14.28515625" bestFit="1" customWidth="1"/>
    <col min="14332" max="14332" width="15.28515625" bestFit="1" customWidth="1"/>
    <col min="14333" max="14333" width="11.85546875" customWidth="1"/>
    <col min="14334" max="14337" width="15.28515625" bestFit="1" customWidth="1"/>
    <col min="14338" max="14338" width="13.140625" bestFit="1" customWidth="1"/>
    <col min="14339" max="14339" width="9.28515625" bestFit="1" customWidth="1"/>
    <col min="14340" max="14340" width="16.28515625" bestFit="1" customWidth="1"/>
    <col min="14341" max="14341" width="14.140625" bestFit="1" customWidth="1"/>
    <col min="14342" max="14342" width="15.140625" bestFit="1" customWidth="1"/>
    <col min="14576" max="14576" width="4.140625" customWidth="1"/>
    <col min="14577" max="14577" width="2.5703125" customWidth="1"/>
    <col min="14578" max="14578" width="4.42578125" customWidth="1"/>
    <col min="14579" max="14579" width="40.140625" customWidth="1"/>
    <col min="14580" max="14584" width="14.28515625" customWidth="1"/>
    <col min="14585" max="14585" width="13.85546875" customWidth="1"/>
    <col min="14586" max="14586" width="10.28515625" bestFit="1" customWidth="1"/>
    <col min="14587" max="14587" width="14.28515625" bestFit="1" customWidth="1"/>
    <col min="14588" max="14588" width="15.28515625" bestFit="1" customWidth="1"/>
    <col min="14589" max="14589" width="11.85546875" customWidth="1"/>
    <col min="14590" max="14593" width="15.28515625" bestFit="1" customWidth="1"/>
    <col min="14594" max="14594" width="13.140625" bestFit="1" customWidth="1"/>
    <col min="14595" max="14595" width="9.28515625" bestFit="1" customWidth="1"/>
    <col min="14596" max="14596" width="16.28515625" bestFit="1" customWidth="1"/>
    <col min="14597" max="14597" width="14.140625" bestFit="1" customWidth="1"/>
    <col min="14598" max="14598" width="15.140625" bestFit="1" customWidth="1"/>
    <col min="14832" max="14832" width="4.140625" customWidth="1"/>
    <col min="14833" max="14833" width="2.5703125" customWidth="1"/>
    <col min="14834" max="14834" width="4.42578125" customWidth="1"/>
    <col min="14835" max="14835" width="40.140625" customWidth="1"/>
    <col min="14836" max="14840" width="14.28515625" customWidth="1"/>
    <col min="14841" max="14841" width="13.85546875" customWidth="1"/>
    <col min="14842" max="14842" width="10.28515625" bestFit="1" customWidth="1"/>
    <col min="14843" max="14843" width="14.28515625" bestFit="1" customWidth="1"/>
    <col min="14844" max="14844" width="15.28515625" bestFit="1" customWidth="1"/>
    <col min="14845" max="14845" width="11.85546875" customWidth="1"/>
    <col min="14846" max="14849" width="15.28515625" bestFit="1" customWidth="1"/>
    <col min="14850" max="14850" width="13.140625" bestFit="1" customWidth="1"/>
    <col min="14851" max="14851" width="9.28515625" bestFit="1" customWidth="1"/>
    <col min="14852" max="14852" width="16.28515625" bestFit="1" customWidth="1"/>
    <col min="14853" max="14853" width="14.140625" bestFit="1" customWidth="1"/>
    <col min="14854" max="14854" width="15.140625" bestFit="1" customWidth="1"/>
    <col min="15088" max="15088" width="4.140625" customWidth="1"/>
    <col min="15089" max="15089" width="2.5703125" customWidth="1"/>
    <col min="15090" max="15090" width="4.42578125" customWidth="1"/>
    <col min="15091" max="15091" width="40.140625" customWidth="1"/>
    <col min="15092" max="15096" width="14.28515625" customWidth="1"/>
    <col min="15097" max="15097" width="13.85546875" customWidth="1"/>
    <col min="15098" max="15098" width="10.28515625" bestFit="1" customWidth="1"/>
    <col min="15099" max="15099" width="14.28515625" bestFit="1" customWidth="1"/>
    <col min="15100" max="15100" width="15.28515625" bestFit="1" customWidth="1"/>
    <col min="15101" max="15101" width="11.85546875" customWidth="1"/>
    <col min="15102" max="15105" width="15.28515625" bestFit="1" customWidth="1"/>
    <col min="15106" max="15106" width="13.140625" bestFit="1" customWidth="1"/>
    <col min="15107" max="15107" width="9.28515625" bestFit="1" customWidth="1"/>
    <col min="15108" max="15108" width="16.28515625" bestFit="1" customWidth="1"/>
    <col min="15109" max="15109" width="14.140625" bestFit="1" customWidth="1"/>
    <col min="15110" max="15110" width="15.140625" bestFit="1" customWidth="1"/>
    <col min="15344" max="15344" width="4.140625" customWidth="1"/>
    <col min="15345" max="15345" width="2.5703125" customWidth="1"/>
    <col min="15346" max="15346" width="4.42578125" customWidth="1"/>
    <col min="15347" max="15347" width="40.140625" customWidth="1"/>
    <col min="15348" max="15352" width="14.28515625" customWidth="1"/>
    <col min="15353" max="15353" width="13.85546875" customWidth="1"/>
    <col min="15354" max="15354" width="10.28515625" bestFit="1" customWidth="1"/>
    <col min="15355" max="15355" width="14.28515625" bestFit="1" customWidth="1"/>
    <col min="15356" max="15356" width="15.28515625" bestFit="1" customWidth="1"/>
    <col min="15357" max="15357" width="11.85546875" customWidth="1"/>
    <col min="15358" max="15361" width="15.28515625" bestFit="1" customWidth="1"/>
    <col min="15362" max="15362" width="13.140625" bestFit="1" customWidth="1"/>
    <col min="15363" max="15363" width="9.28515625" bestFit="1" customWidth="1"/>
    <col min="15364" max="15364" width="16.28515625" bestFit="1" customWidth="1"/>
    <col min="15365" max="15365" width="14.140625" bestFit="1" customWidth="1"/>
    <col min="15366" max="15366" width="15.140625" bestFit="1" customWidth="1"/>
    <col min="15600" max="15600" width="4.140625" customWidth="1"/>
    <col min="15601" max="15601" width="2.5703125" customWidth="1"/>
    <col min="15602" max="15602" width="4.42578125" customWidth="1"/>
    <col min="15603" max="15603" width="40.140625" customWidth="1"/>
    <col min="15604" max="15608" width="14.28515625" customWidth="1"/>
    <col min="15609" max="15609" width="13.85546875" customWidth="1"/>
    <col min="15610" max="15610" width="10.28515625" bestFit="1" customWidth="1"/>
    <col min="15611" max="15611" width="14.28515625" bestFit="1" customWidth="1"/>
    <col min="15612" max="15612" width="15.28515625" bestFit="1" customWidth="1"/>
    <col min="15613" max="15613" width="11.85546875" customWidth="1"/>
    <col min="15614" max="15617" width="15.28515625" bestFit="1" customWidth="1"/>
    <col min="15618" max="15618" width="13.140625" bestFit="1" customWidth="1"/>
    <col min="15619" max="15619" width="9.28515625" bestFit="1" customWidth="1"/>
    <col min="15620" max="15620" width="16.28515625" bestFit="1" customWidth="1"/>
    <col min="15621" max="15621" width="14.140625" bestFit="1" customWidth="1"/>
    <col min="15622" max="15622" width="15.140625" bestFit="1" customWidth="1"/>
    <col min="15856" max="15856" width="4.140625" customWidth="1"/>
    <col min="15857" max="15857" width="2.5703125" customWidth="1"/>
    <col min="15858" max="15858" width="4.42578125" customWidth="1"/>
    <col min="15859" max="15859" width="40.140625" customWidth="1"/>
    <col min="15860" max="15864" width="14.28515625" customWidth="1"/>
    <col min="15865" max="15865" width="13.85546875" customWidth="1"/>
    <col min="15866" max="15866" width="10.28515625" bestFit="1" customWidth="1"/>
    <col min="15867" max="15867" width="14.28515625" bestFit="1" customWidth="1"/>
    <col min="15868" max="15868" width="15.28515625" bestFit="1" customWidth="1"/>
    <col min="15869" max="15869" width="11.85546875" customWidth="1"/>
    <col min="15870" max="15873" width="15.28515625" bestFit="1" customWidth="1"/>
    <col min="15874" max="15874" width="13.140625" bestFit="1" customWidth="1"/>
    <col min="15875" max="15875" width="9.28515625" bestFit="1" customWidth="1"/>
    <col min="15876" max="15876" width="16.28515625" bestFit="1" customWidth="1"/>
    <col min="15877" max="15877" width="14.140625" bestFit="1" customWidth="1"/>
    <col min="15878" max="15878" width="15.140625" bestFit="1" customWidth="1"/>
    <col min="16112" max="16112" width="4.140625" customWidth="1"/>
    <col min="16113" max="16113" width="2.5703125" customWidth="1"/>
    <col min="16114" max="16114" width="4.42578125" customWidth="1"/>
    <col min="16115" max="16115" width="40.140625" customWidth="1"/>
    <col min="16116" max="16120" width="14.28515625" customWidth="1"/>
    <col min="16121" max="16121" width="13.85546875" customWidth="1"/>
    <col min="16122" max="16122" width="10.28515625" bestFit="1" customWidth="1"/>
    <col min="16123" max="16123" width="14.28515625" bestFit="1" customWidth="1"/>
    <col min="16124" max="16124" width="15.28515625" bestFit="1" customWidth="1"/>
    <col min="16125" max="16125" width="11.85546875" customWidth="1"/>
    <col min="16126" max="16129" width="15.28515625" bestFit="1" customWidth="1"/>
    <col min="16130" max="16130" width="13.140625" bestFit="1" customWidth="1"/>
    <col min="16131" max="16131" width="9.28515625" bestFit="1" customWidth="1"/>
    <col min="16132" max="16132" width="16.28515625" bestFit="1" customWidth="1"/>
    <col min="16133" max="16133" width="14.140625" bestFit="1" customWidth="1"/>
    <col min="16134" max="16134" width="15.140625" bestFit="1" customWidth="1"/>
  </cols>
  <sheetData>
    <row r="1" spans="1:25" s="3" customFormat="1" ht="31.5" customHeight="1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2"/>
      <c r="L1" s="2"/>
      <c r="M1" s="3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.75" customHeight="1">
      <c r="A2" s="4"/>
      <c r="B2" s="67" t="s">
        <v>1</v>
      </c>
      <c r="C2" s="67"/>
      <c r="D2" s="67"/>
      <c r="E2" s="67"/>
      <c r="F2" s="67"/>
      <c r="G2" s="67"/>
      <c r="H2" s="67"/>
      <c r="I2" s="67"/>
      <c r="J2" s="67"/>
      <c r="M2" s="36"/>
    </row>
    <row r="3" spans="1:25" ht="12" customHeight="1" thickBot="1">
      <c r="A3" s="4"/>
      <c r="B3" s="68" t="s">
        <v>65</v>
      </c>
      <c r="C3" s="68"/>
      <c r="D3" s="68"/>
      <c r="E3" s="68"/>
      <c r="F3" s="68"/>
      <c r="G3" s="68"/>
      <c r="H3" s="68"/>
      <c r="I3" s="68"/>
      <c r="J3" s="68"/>
      <c r="M3" s="37"/>
    </row>
    <row r="4" spans="1:25" ht="39.950000000000003" customHeight="1">
      <c r="A4" s="4"/>
      <c r="B4" s="69" t="s">
        <v>2</v>
      </c>
      <c r="C4" s="70"/>
      <c r="D4" s="70"/>
      <c r="E4" s="50" t="s">
        <v>3</v>
      </c>
      <c r="F4" s="51" t="s">
        <v>4</v>
      </c>
      <c r="G4" s="51" t="s">
        <v>5</v>
      </c>
      <c r="H4" s="51" t="s">
        <v>6</v>
      </c>
      <c r="I4" s="51" t="s">
        <v>7</v>
      </c>
      <c r="J4" s="52" t="s">
        <v>8</v>
      </c>
      <c r="M4" s="37"/>
    </row>
    <row r="5" spans="1:25" ht="16.5" customHeight="1">
      <c r="A5" s="4"/>
      <c r="B5" s="53"/>
      <c r="C5" s="54"/>
      <c r="D5" s="54"/>
      <c r="E5" s="55" t="s">
        <v>9</v>
      </c>
      <c r="F5" s="56" t="s">
        <v>10</v>
      </c>
      <c r="G5" s="56" t="s">
        <v>11</v>
      </c>
      <c r="H5" s="56" t="s">
        <v>12</v>
      </c>
      <c r="I5" s="56" t="s">
        <v>13</v>
      </c>
      <c r="J5" s="57" t="s">
        <v>61</v>
      </c>
      <c r="M5" s="37"/>
    </row>
    <row r="6" spans="1:25" ht="17.100000000000001" customHeight="1">
      <c r="A6" s="4"/>
      <c r="B6" s="38"/>
      <c r="C6" s="71" t="s">
        <v>14</v>
      </c>
      <c r="D6" s="71"/>
      <c r="E6" s="8">
        <f>+SUBTOTAL(9,E7:E13)</f>
        <v>944518373</v>
      </c>
      <c r="F6" s="9">
        <f t="shared" ref="F6:I6" si="0">+SUBTOTAL(9,F7:F13)</f>
        <v>35271608.019999988</v>
      </c>
      <c r="G6" s="9">
        <f>+SUBTOTAL(9,G7:G13)</f>
        <v>979789981.01999986</v>
      </c>
      <c r="H6" s="9">
        <f t="shared" si="0"/>
        <v>95498.700000000114</v>
      </c>
      <c r="I6" s="9">
        <f t="shared" si="0"/>
        <v>458265780.60999995</v>
      </c>
      <c r="J6" s="39">
        <f>+SUBTOTAL(9,J7:J13)</f>
        <v>521524200.41000003</v>
      </c>
    </row>
    <row r="7" spans="1:25" ht="15.75" customHeight="1">
      <c r="A7" s="4"/>
      <c r="B7" s="38"/>
      <c r="C7" s="10">
        <v>1100</v>
      </c>
      <c r="D7" s="11" t="s">
        <v>15</v>
      </c>
      <c r="E7" s="12">
        <v>306944845</v>
      </c>
      <c r="F7" s="13">
        <f>+G7-E7</f>
        <v>-8304823.5</v>
      </c>
      <c r="G7" s="13">
        <v>298640021.5</v>
      </c>
      <c r="H7" s="13">
        <v>0</v>
      </c>
      <c r="I7" s="13">
        <v>155421492.22</v>
      </c>
      <c r="J7" s="40">
        <f>+G7-I7</f>
        <v>143218529.28</v>
      </c>
    </row>
    <row r="8" spans="1:25" ht="15.75" customHeight="1">
      <c r="A8" s="4"/>
      <c r="B8" s="38"/>
      <c r="C8" s="10">
        <v>1200</v>
      </c>
      <c r="D8" s="11" t="s">
        <v>16</v>
      </c>
      <c r="E8" s="12">
        <v>10709041</v>
      </c>
      <c r="F8" s="13">
        <f>+G8-E8</f>
        <v>35791206.020000003</v>
      </c>
      <c r="G8" s="13">
        <v>46500247.020000003</v>
      </c>
      <c r="H8" s="13">
        <v>0</v>
      </c>
      <c r="I8" s="13">
        <v>39805639.189999998</v>
      </c>
      <c r="J8" s="40">
        <f t="shared" ref="J8:J13" si="1">+G8-I8</f>
        <v>6694607.8300000057</v>
      </c>
    </row>
    <row r="9" spans="1:25" ht="15.75" customHeight="1">
      <c r="A9" s="4"/>
      <c r="B9" s="38"/>
      <c r="C9" s="10">
        <v>1300</v>
      </c>
      <c r="D9" s="14" t="s">
        <v>17</v>
      </c>
      <c r="E9" s="12">
        <v>234855220</v>
      </c>
      <c r="F9" s="13">
        <f t="shared" ref="F9:F39" si="2">+G9-E9</f>
        <v>6065549.4099999964</v>
      </c>
      <c r="G9" s="13">
        <f>237014045.41+3906724</f>
        <v>240920769.41</v>
      </c>
      <c r="H9" s="13">
        <v>95498.700000000114</v>
      </c>
      <c r="I9" s="13">
        <f>103631640+3369746.05</f>
        <v>107001386.05</v>
      </c>
      <c r="J9" s="40">
        <f t="shared" si="1"/>
        <v>133919383.36</v>
      </c>
    </row>
    <row r="10" spans="1:25" ht="15.75" customHeight="1">
      <c r="A10" s="4"/>
      <c r="B10" s="38"/>
      <c r="C10" s="10">
        <v>1400</v>
      </c>
      <c r="D10" s="11" t="s">
        <v>18</v>
      </c>
      <c r="E10" s="12">
        <v>89667856</v>
      </c>
      <c r="F10" s="13">
        <f t="shared" si="2"/>
        <v>4596952.2899999917</v>
      </c>
      <c r="G10" s="13">
        <v>94264808.289999992</v>
      </c>
      <c r="H10" s="13">
        <v>0</v>
      </c>
      <c r="I10" s="13">
        <v>32573488.649999999</v>
      </c>
      <c r="J10" s="40">
        <f t="shared" si="1"/>
        <v>61691319.639999993</v>
      </c>
    </row>
    <row r="11" spans="1:25" ht="15.75" customHeight="1">
      <c r="A11" s="4"/>
      <c r="B11" s="38"/>
      <c r="C11" s="10">
        <v>1500</v>
      </c>
      <c r="D11" s="11" t="s">
        <v>19</v>
      </c>
      <c r="E11" s="12">
        <v>258277551</v>
      </c>
      <c r="F11" s="13">
        <f t="shared" si="2"/>
        <v>-4553695.5</v>
      </c>
      <c r="G11" s="13">
        <v>253723855.5</v>
      </c>
      <c r="H11" s="13">
        <v>0</v>
      </c>
      <c r="I11" s="13">
        <v>117309156.5</v>
      </c>
      <c r="J11" s="40">
        <f t="shared" si="1"/>
        <v>136414699</v>
      </c>
    </row>
    <row r="12" spans="1:25" ht="15.75" hidden="1" customHeight="1">
      <c r="A12" s="4"/>
      <c r="B12" s="38"/>
      <c r="C12" s="10">
        <v>1600</v>
      </c>
      <c r="D12" s="11" t="s">
        <v>20</v>
      </c>
      <c r="E12" s="12">
        <v>0</v>
      </c>
      <c r="F12" s="13">
        <f t="shared" si="2"/>
        <v>0</v>
      </c>
      <c r="G12" s="13">
        <v>0</v>
      </c>
      <c r="H12" s="13">
        <v>0</v>
      </c>
      <c r="I12" s="13">
        <v>0</v>
      </c>
      <c r="J12" s="40">
        <f t="shared" si="1"/>
        <v>0</v>
      </c>
    </row>
    <row r="13" spans="1:25" ht="15.75" customHeight="1">
      <c r="A13" s="4"/>
      <c r="B13" s="38"/>
      <c r="C13" s="10">
        <v>1700</v>
      </c>
      <c r="D13" s="11" t="s">
        <v>21</v>
      </c>
      <c r="E13" s="12">
        <v>44063860</v>
      </c>
      <c r="F13" s="13">
        <f t="shared" si="2"/>
        <v>1676419.299999997</v>
      </c>
      <c r="G13" s="13">
        <v>45740279.299999997</v>
      </c>
      <c r="H13" s="13">
        <v>0</v>
      </c>
      <c r="I13" s="13">
        <v>6154618</v>
      </c>
      <c r="J13" s="40">
        <f t="shared" si="1"/>
        <v>39585661.299999997</v>
      </c>
    </row>
    <row r="14" spans="1:25" ht="17.100000000000001" customHeight="1">
      <c r="A14" s="4"/>
      <c r="B14" s="38"/>
      <c r="C14" s="71" t="s">
        <v>22</v>
      </c>
      <c r="D14" s="71"/>
      <c r="E14" s="15">
        <f>+SUBTOTAL(9,E15:E22)</f>
        <v>562496695</v>
      </c>
      <c r="F14" s="15">
        <f t="shared" ref="F14:I14" si="3">+SUBTOTAL(9,F15:F22)</f>
        <v>-5611130.3100000322</v>
      </c>
      <c r="G14" s="15">
        <f t="shared" si="3"/>
        <v>556885564.68999994</v>
      </c>
      <c r="H14" s="15">
        <f t="shared" si="3"/>
        <v>90772958.37999998</v>
      </c>
      <c r="I14" s="15">
        <f t="shared" si="3"/>
        <v>313996641.2899999</v>
      </c>
      <c r="J14" s="39">
        <f>+SUBTOTAL(9,J15:J22)</f>
        <v>242888923.40000004</v>
      </c>
    </row>
    <row r="15" spans="1:25" ht="15.75" customHeight="1">
      <c r="A15" s="4"/>
      <c r="B15" s="38"/>
      <c r="C15" s="10">
        <v>2100</v>
      </c>
      <c r="D15" s="11" t="s">
        <v>23</v>
      </c>
      <c r="E15" s="12">
        <v>13590356</v>
      </c>
      <c r="F15" s="13">
        <f t="shared" si="2"/>
        <v>4589522.0399999991</v>
      </c>
      <c r="G15" s="13">
        <v>18179878.039999999</v>
      </c>
      <c r="H15" s="13">
        <v>1551631</v>
      </c>
      <c r="I15" s="13">
        <v>9014494.209999999</v>
      </c>
      <c r="J15" s="40">
        <f>+G15-I15</f>
        <v>9165383.8300000001</v>
      </c>
    </row>
    <row r="16" spans="1:25" ht="15.75" customHeight="1">
      <c r="A16" s="4"/>
      <c r="B16" s="38"/>
      <c r="C16" s="10">
        <v>2200</v>
      </c>
      <c r="D16" s="11" t="s">
        <v>24</v>
      </c>
      <c r="E16" s="16">
        <v>26023546</v>
      </c>
      <c r="F16" s="13">
        <f t="shared" si="2"/>
        <v>0</v>
      </c>
      <c r="G16" s="13">
        <v>26023546</v>
      </c>
      <c r="H16" s="13">
        <v>2116598.63</v>
      </c>
      <c r="I16" s="13">
        <v>21997629.660000008</v>
      </c>
      <c r="J16" s="40">
        <f t="shared" ref="J16:J22" si="4">+G16-I16</f>
        <v>4025916.3399999924</v>
      </c>
    </row>
    <row r="17" spans="1:12" ht="15.75" hidden="1" customHeight="1">
      <c r="A17" s="4"/>
      <c r="B17" s="38"/>
      <c r="C17" s="31">
        <v>2300</v>
      </c>
      <c r="D17" s="32" t="s">
        <v>25</v>
      </c>
      <c r="E17" s="33">
        <v>0</v>
      </c>
      <c r="F17" s="34">
        <f t="shared" si="2"/>
        <v>0</v>
      </c>
      <c r="G17" s="34">
        <v>0</v>
      </c>
      <c r="H17" s="34">
        <v>0</v>
      </c>
      <c r="I17" s="34">
        <v>0</v>
      </c>
      <c r="J17" s="41">
        <f t="shared" si="4"/>
        <v>0</v>
      </c>
    </row>
    <row r="18" spans="1:12" ht="15.75" customHeight="1">
      <c r="A18" s="4"/>
      <c r="B18" s="38"/>
      <c r="C18" s="10">
        <v>2400</v>
      </c>
      <c r="D18" s="11" t="s">
        <v>26</v>
      </c>
      <c r="E18" s="12">
        <v>9721008</v>
      </c>
      <c r="F18" s="13">
        <f t="shared" si="2"/>
        <v>0</v>
      </c>
      <c r="G18" s="13">
        <v>9721008</v>
      </c>
      <c r="H18" s="13">
        <v>24119.829999999998</v>
      </c>
      <c r="I18" s="13">
        <v>1463341.25</v>
      </c>
      <c r="J18" s="40">
        <f t="shared" si="4"/>
        <v>8257666.75</v>
      </c>
    </row>
    <row r="19" spans="1:12" ht="15.75" customHeight="1">
      <c r="A19" s="4"/>
      <c r="B19" s="38"/>
      <c r="C19" s="10">
        <v>2500</v>
      </c>
      <c r="D19" s="11" t="s">
        <v>27</v>
      </c>
      <c r="E19" s="12">
        <v>490139069</v>
      </c>
      <c r="F19" s="13">
        <f t="shared" si="2"/>
        <v>-16127402.590000033</v>
      </c>
      <c r="G19" s="13">
        <v>474011666.40999997</v>
      </c>
      <c r="H19" s="13">
        <v>87030784.61999999</v>
      </c>
      <c r="I19" s="13">
        <v>278041867.45999992</v>
      </c>
      <c r="J19" s="40">
        <f t="shared" si="4"/>
        <v>195969798.95000005</v>
      </c>
    </row>
    <row r="20" spans="1:12" ht="15.75" customHeight="1">
      <c r="A20" s="4"/>
      <c r="B20" s="38"/>
      <c r="C20" s="10">
        <v>2600</v>
      </c>
      <c r="D20" s="11" t="s">
        <v>28</v>
      </c>
      <c r="E20" s="12">
        <v>290000</v>
      </c>
      <c r="F20" s="13">
        <f t="shared" si="2"/>
        <v>0</v>
      </c>
      <c r="G20" s="13">
        <v>290000</v>
      </c>
      <c r="H20" s="13">
        <v>0</v>
      </c>
      <c r="I20" s="13">
        <v>32353.689999999995</v>
      </c>
      <c r="J20" s="40">
        <f t="shared" si="4"/>
        <v>257646.31</v>
      </c>
    </row>
    <row r="21" spans="1:12" ht="15.75" customHeight="1">
      <c r="A21" s="4"/>
      <c r="B21" s="38"/>
      <c r="C21" s="10">
        <v>2700</v>
      </c>
      <c r="D21" s="11" t="s">
        <v>29</v>
      </c>
      <c r="E21" s="12">
        <v>14244745</v>
      </c>
      <c r="F21" s="13">
        <f t="shared" si="2"/>
        <v>5661728.2400000021</v>
      </c>
      <c r="G21" s="13">
        <v>19906473.240000002</v>
      </c>
      <c r="H21" s="13">
        <v>14442</v>
      </c>
      <c r="I21" s="13">
        <v>554479.74</v>
      </c>
      <c r="J21" s="40">
        <f t="shared" si="4"/>
        <v>19351993.500000004</v>
      </c>
    </row>
    <row r="22" spans="1:12" ht="15.75" customHeight="1">
      <c r="A22" s="4"/>
      <c r="B22" s="38"/>
      <c r="C22" s="10">
        <v>2900</v>
      </c>
      <c r="D22" s="11" t="s">
        <v>30</v>
      </c>
      <c r="E22" s="12">
        <v>8487971</v>
      </c>
      <c r="F22" s="13">
        <f t="shared" si="2"/>
        <v>265022</v>
      </c>
      <c r="G22" s="13">
        <v>8752993</v>
      </c>
      <c r="H22" s="13">
        <v>35382.300000000017</v>
      </c>
      <c r="I22" s="13">
        <v>2892475.28</v>
      </c>
      <c r="J22" s="40">
        <f t="shared" si="4"/>
        <v>5860517.7200000007</v>
      </c>
    </row>
    <row r="23" spans="1:12" ht="17.100000000000001" customHeight="1">
      <c r="A23" s="4"/>
      <c r="B23" s="38"/>
      <c r="C23" s="71" t="s">
        <v>31</v>
      </c>
      <c r="D23" s="71"/>
      <c r="E23" s="15">
        <f>+SUBTOTAL(9,E24:E31)</f>
        <v>158328081</v>
      </c>
      <c r="F23" s="15">
        <f t="shared" ref="F23:I23" si="5">+SUBTOTAL(9,F24:F31)</f>
        <v>51438542.629999995</v>
      </c>
      <c r="G23" s="15">
        <f t="shared" si="5"/>
        <v>209766623.63</v>
      </c>
      <c r="H23" s="15">
        <f t="shared" si="5"/>
        <v>3496254.532875</v>
      </c>
      <c r="I23" s="15">
        <f t="shared" si="5"/>
        <v>61532095.857124999</v>
      </c>
      <c r="J23" s="39">
        <f>+SUBTOTAL(9,J24:J31)</f>
        <v>148234527.77287501</v>
      </c>
      <c r="L23" s="21"/>
    </row>
    <row r="24" spans="1:12" ht="15.75" customHeight="1">
      <c r="A24" s="4"/>
      <c r="B24" s="38"/>
      <c r="C24" s="10">
        <v>3100</v>
      </c>
      <c r="D24" s="11" t="s">
        <v>32</v>
      </c>
      <c r="E24" s="12">
        <v>35002707</v>
      </c>
      <c r="F24" s="13">
        <f t="shared" si="2"/>
        <v>9348824</v>
      </c>
      <c r="G24" s="13">
        <v>44351531</v>
      </c>
      <c r="H24" s="13">
        <v>-3.4560798667371273E-11</v>
      </c>
      <c r="I24" s="13">
        <v>13202394.279999999</v>
      </c>
      <c r="J24" s="40">
        <f>+G24-I24</f>
        <v>31149136.719999999</v>
      </c>
    </row>
    <row r="25" spans="1:12" ht="15.75" customHeight="1">
      <c r="A25" s="4"/>
      <c r="B25" s="38"/>
      <c r="C25" s="10">
        <v>3200</v>
      </c>
      <c r="D25" s="11" t="s">
        <v>33</v>
      </c>
      <c r="E25" s="12">
        <v>2257267</v>
      </c>
      <c r="F25" s="13">
        <f t="shared" si="2"/>
        <v>0</v>
      </c>
      <c r="G25" s="13">
        <v>2257267</v>
      </c>
      <c r="H25" s="13">
        <v>0</v>
      </c>
      <c r="I25" s="13">
        <v>186832.69999999998</v>
      </c>
      <c r="J25" s="40">
        <f t="shared" ref="J25:J31" si="6">+G25-I25</f>
        <v>2070434.3</v>
      </c>
    </row>
    <row r="26" spans="1:12" ht="15.75" customHeight="1">
      <c r="A26" s="4"/>
      <c r="B26" s="38"/>
      <c r="C26" s="10">
        <v>3300</v>
      </c>
      <c r="D26" s="11" t="s">
        <v>34</v>
      </c>
      <c r="E26" s="12">
        <v>37723207</v>
      </c>
      <c r="F26" s="13">
        <f t="shared" si="2"/>
        <v>25600295.68</v>
      </c>
      <c r="G26" s="13">
        <v>63323502.68</v>
      </c>
      <c r="H26" s="13">
        <v>616467.122875</v>
      </c>
      <c r="I26" s="13">
        <v>13752755.587125</v>
      </c>
      <c r="J26" s="40">
        <f t="shared" si="6"/>
        <v>49570747.092875004</v>
      </c>
    </row>
    <row r="27" spans="1:12" ht="15.75" customHeight="1">
      <c r="A27" s="4"/>
      <c r="B27" s="38"/>
      <c r="C27" s="10">
        <v>3400</v>
      </c>
      <c r="D27" s="11" t="s">
        <v>35</v>
      </c>
      <c r="E27" s="12">
        <v>5332014</v>
      </c>
      <c r="F27" s="13">
        <f t="shared" si="2"/>
        <v>3084726.9600000009</v>
      </c>
      <c r="G27" s="13">
        <v>8416740.9600000009</v>
      </c>
      <c r="H27" s="13">
        <v>1229.4800000000018</v>
      </c>
      <c r="I27" s="13">
        <v>3509412.7799999993</v>
      </c>
      <c r="J27" s="40">
        <f t="shared" si="6"/>
        <v>4907328.1800000016</v>
      </c>
    </row>
    <row r="28" spans="1:12" ht="15.75" customHeight="1">
      <c r="A28" s="4"/>
      <c r="B28" s="38"/>
      <c r="C28" s="10">
        <v>3500</v>
      </c>
      <c r="D28" s="11" t="s">
        <v>36</v>
      </c>
      <c r="E28" s="12">
        <v>49028865</v>
      </c>
      <c r="F28" s="13">
        <f t="shared" si="2"/>
        <v>13404695.989999995</v>
      </c>
      <c r="G28" s="13">
        <v>62433560.989999995</v>
      </c>
      <c r="H28" s="13">
        <v>2868032.46</v>
      </c>
      <c r="I28" s="13">
        <v>17587453.32</v>
      </c>
      <c r="J28" s="40">
        <f t="shared" si="6"/>
        <v>44846107.669999994</v>
      </c>
    </row>
    <row r="29" spans="1:12" ht="15.75" customHeight="1">
      <c r="A29" s="4"/>
      <c r="B29" s="38"/>
      <c r="C29" s="10">
        <v>3700</v>
      </c>
      <c r="D29" s="11" t="s">
        <v>37</v>
      </c>
      <c r="E29" s="12">
        <v>619019</v>
      </c>
      <c r="F29" s="13">
        <f t="shared" si="2"/>
        <v>0</v>
      </c>
      <c r="G29" s="13">
        <v>619019</v>
      </c>
      <c r="H29" s="13">
        <v>0</v>
      </c>
      <c r="I29" s="13">
        <v>144660</v>
      </c>
      <c r="J29" s="40">
        <f t="shared" si="6"/>
        <v>474359</v>
      </c>
    </row>
    <row r="30" spans="1:12" ht="15.75" customHeight="1">
      <c r="A30" s="4"/>
      <c r="B30" s="38"/>
      <c r="C30" s="10">
        <v>3800</v>
      </c>
      <c r="D30" s="11" t="s">
        <v>38</v>
      </c>
      <c r="E30" s="12">
        <v>340988</v>
      </c>
      <c r="F30" s="13">
        <f t="shared" si="2"/>
        <v>0</v>
      </c>
      <c r="G30" s="13">
        <v>340988</v>
      </c>
      <c r="H30" s="13">
        <v>0</v>
      </c>
      <c r="I30" s="13">
        <v>49282.6</v>
      </c>
      <c r="J30" s="40">
        <f t="shared" si="6"/>
        <v>291705.40000000002</v>
      </c>
    </row>
    <row r="31" spans="1:12" ht="15.75" customHeight="1">
      <c r="A31" s="4"/>
      <c r="B31" s="38"/>
      <c r="C31" s="10">
        <v>3900</v>
      </c>
      <c r="D31" s="11" t="s">
        <v>39</v>
      </c>
      <c r="E31" s="12">
        <v>28024014</v>
      </c>
      <c r="F31" s="13">
        <f t="shared" si="2"/>
        <v>0</v>
      </c>
      <c r="G31" s="13">
        <v>28024014</v>
      </c>
      <c r="H31" s="13">
        <v>10525.470000000003</v>
      </c>
      <c r="I31" s="13">
        <v>13099304.59</v>
      </c>
      <c r="J31" s="40">
        <f t="shared" si="6"/>
        <v>14924709.41</v>
      </c>
    </row>
    <row r="32" spans="1:12" ht="15.75" hidden="1" customHeight="1">
      <c r="A32" s="4"/>
      <c r="B32" s="38"/>
      <c r="C32" s="71" t="s">
        <v>58</v>
      </c>
      <c r="D32" s="71"/>
      <c r="E32" s="15">
        <f>+SUBTOTAL(9,E33)</f>
        <v>0</v>
      </c>
      <c r="F32" s="9">
        <f t="shared" ref="F32:I32" si="7">+SUBTOTAL(9,F33)</f>
        <v>0</v>
      </c>
      <c r="G32" s="9">
        <f t="shared" si="7"/>
        <v>0</v>
      </c>
      <c r="H32" s="9">
        <f t="shared" si="7"/>
        <v>0</v>
      </c>
      <c r="I32" s="9">
        <f t="shared" si="7"/>
        <v>0</v>
      </c>
      <c r="J32" s="39">
        <f>+SUBTOTAL(9,J33)</f>
        <v>0</v>
      </c>
    </row>
    <row r="33" spans="1:25" ht="15.75" hidden="1" customHeight="1">
      <c r="A33" s="4"/>
      <c r="B33" s="38"/>
      <c r="C33" s="31">
        <v>4600</v>
      </c>
      <c r="D33" s="32" t="s">
        <v>60</v>
      </c>
      <c r="E33" s="33">
        <v>0</v>
      </c>
      <c r="F33" s="34">
        <f t="shared" si="2"/>
        <v>0</v>
      </c>
      <c r="G33" s="34">
        <v>0</v>
      </c>
      <c r="H33" s="34">
        <v>0</v>
      </c>
      <c r="I33" s="34">
        <v>0</v>
      </c>
      <c r="J33" s="41">
        <f>+G33-I33</f>
        <v>0</v>
      </c>
    </row>
    <row r="34" spans="1:25" ht="17.100000000000001" customHeight="1">
      <c r="A34" s="4"/>
      <c r="B34" s="38"/>
      <c r="C34" s="74" t="s">
        <v>40</v>
      </c>
      <c r="D34" s="74"/>
      <c r="E34" s="15">
        <f t="shared" ref="E34:J34" si="8">+SUBTOTAL(9,E35:E37)</f>
        <v>138225880</v>
      </c>
      <c r="F34" s="15">
        <f t="shared" si="8"/>
        <v>54078799.18</v>
      </c>
      <c r="G34" s="15">
        <f t="shared" si="8"/>
        <v>192304679.18000001</v>
      </c>
      <c r="H34" s="15">
        <f t="shared" si="8"/>
        <v>0</v>
      </c>
      <c r="I34" s="15">
        <f t="shared" si="8"/>
        <v>0</v>
      </c>
      <c r="J34" s="42">
        <f t="shared" si="8"/>
        <v>192304679.18000001</v>
      </c>
    </row>
    <row r="35" spans="1:25" ht="15.75" customHeight="1">
      <c r="A35" s="4"/>
      <c r="B35" s="38"/>
      <c r="C35" s="10">
        <v>5100</v>
      </c>
      <c r="D35" s="11" t="s">
        <v>62</v>
      </c>
      <c r="E35" s="12">
        <v>1734211</v>
      </c>
      <c r="F35" s="13">
        <f t="shared" ref="F35" si="9">+G35-E35</f>
        <v>0</v>
      </c>
      <c r="G35" s="13">
        <v>1734211</v>
      </c>
      <c r="H35" s="13">
        <v>0</v>
      </c>
      <c r="I35" s="13">
        <v>0</v>
      </c>
      <c r="J35" s="40">
        <f>+G35-I35</f>
        <v>1734211</v>
      </c>
    </row>
    <row r="36" spans="1:25" ht="15.75" customHeight="1">
      <c r="A36" s="4"/>
      <c r="B36" s="38"/>
      <c r="C36" s="10">
        <v>5300</v>
      </c>
      <c r="D36" s="11" t="s">
        <v>41</v>
      </c>
      <c r="E36" s="12">
        <v>136491669</v>
      </c>
      <c r="F36" s="13">
        <f t="shared" si="2"/>
        <v>38700000</v>
      </c>
      <c r="G36" s="13">
        <v>175191669</v>
      </c>
      <c r="H36" s="13">
        <v>0</v>
      </c>
      <c r="I36" s="13">
        <v>0</v>
      </c>
      <c r="J36" s="40">
        <f>+G36-I36</f>
        <v>175191669</v>
      </c>
    </row>
    <row r="37" spans="1:25" ht="15.75" customHeight="1">
      <c r="A37" s="4"/>
      <c r="B37" s="38"/>
      <c r="C37" s="31">
        <v>5600</v>
      </c>
      <c r="D37" s="32" t="s">
        <v>59</v>
      </c>
      <c r="E37" s="33">
        <v>0</v>
      </c>
      <c r="F37" s="34">
        <f t="shared" si="2"/>
        <v>15378799.18</v>
      </c>
      <c r="G37" s="34">
        <v>15378799.18</v>
      </c>
      <c r="H37" s="34">
        <v>0</v>
      </c>
      <c r="I37" s="34">
        <v>0</v>
      </c>
      <c r="J37" s="41">
        <f t="shared" ref="J37" si="10">+G37-H37</f>
        <v>15378799.18</v>
      </c>
    </row>
    <row r="38" spans="1:25" ht="17.100000000000001" customHeight="1">
      <c r="A38" s="4"/>
      <c r="B38" s="38"/>
      <c r="C38" s="71" t="s">
        <v>42</v>
      </c>
      <c r="D38" s="75"/>
      <c r="E38" s="15">
        <f>+SUBTOTAL(9,E39)</f>
        <v>0</v>
      </c>
      <c r="F38" s="15">
        <f t="shared" ref="F38:I38" si="11">+SUBTOTAL(9,F39)</f>
        <v>10000000</v>
      </c>
      <c r="G38" s="15">
        <f t="shared" si="11"/>
        <v>10000000</v>
      </c>
      <c r="H38" s="15">
        <f t="shared" si="11"/>
        <v>0</v>
      </c>
      <c r="I38" s="15">
        <f t="shared" si="11"/>
        <v>0</v>
      </c>
      <c r="J38" s="42">
        <f>+SUBTOTAL(9,J39)</f>
        <v>10000000</v>
      </c>
    </row>
    <row r="39" spans="1:25" ht="14.25" customHeight="1">
      <c r="A39" s="4"/>
      <c r="B39" s="38"/>
      <c r="C39" s="10">
        <v>6200</v>
      </c>
      <c r="D39" s="11" t="s">
        <v>43</v>
      </c>
      <c r="E39" s="12">
        <v>0</v>
      </c>
      <c r="F39" s="13">
        <f t="shared" si="2"/>
        <v>10000000</v>
      </c>
      <c r="G39" s="13">
        <v>10000000</v>
      </c>
      <c r="H39" s="13">
        <v>0</v>
      </c>
      <c r="I39" s="13">
        <v>0</v>
      </c>
      <c r="J39" s="40">
        <f>+G39-I39</f>
        <v>10000000</v>
      </c>
    </row>
    <row r="40" spans="1:25" ht="14.25" customHeight="1">
      <c r="A40" s="4"/>
      <c r="B40" s="38"/>
      <c r="C40" s="71" t="s">
        <v>63</v>
      </c>
      <c r="D40" s="71"/>
      <c r="E40" s="15">
        <f>+SUBTOTAL(9,E41)</f>
        <v>439624846</v>
      </c>
      <c r="F40" s="15">
        <f t="shared" ref="F40:I40" si="12">+SUBTOTAL(9,F41)</f>
        <v>-439624846</v>
      </c>
      <c r="G40" s="15">
        <f t="shared" si="12"/>
        <v>0</v>
      </c>
      <c r="H40" s="15">
        <f t="shared" si="12"/>
        <v>0</v>
      </c>
      <c r="I40" s="15">
        <f t="shared" si="12"/>
        <v>0</v>
      </c>
      <c r="J40" s="42">
        <f>+SUBTOTAL(9,J41)</f>
        <v>0</v>
      </c>
    </row>
    <row r="41" spans="1:25" ht="14.25" customHeight="1">
      <c r="A41" s="4"/>
      <c r="B41" s="38"/>
      <c r="C41" s="10">
        <v>7900</v>
      </c>
      <c r="D41" s="11" t="s">
        <v>64</v>
      </c>
      <c r="E41" s="12">
        <v>439624846</v>
      </c>
      <c r="F41" s="13">
        <f t="shared" ref="F41" si="13">+G41-E41</f>
        <v>-439624846</v>
      </c>
      <c r="G41" s="13">
        <v>0</v>
      </c>
      <c r="H41" s="13">
        <v>0</v>
      </c>
      <c r="I41" s="13">
        <v>0</v>
      </c>
      <c r="J41" s="40">
        <f t="shared" ref="J41" si="14">+G41-H41</f>
        <v>0</v>
      </c>
    </row>
    <row r="42" spans="1:25" ht="21.95" customHeight="1" thickBot="1">
      <c r="A42" s="4"/>
      <c r="B42" s="76" t="s">
        <v>44</v>
      </c>
      <c r="C42" s="77"/>
      <c r="D42" s="77"/>
      <c r="E42" s="43">
        <f>+E6+E14+E23+E32+E34+E38+E40</f>
        <v>2243193875</v>
      </c>
      <c r="F42" s="43">
        <f t="shared" ref="E42:J42" si="15">+F6+F14+F23+F32+F34+F38+F40</f>
        <v>-294447026.48000002</v>
      </c>
      <c r="G42" s="43">
        <f>+G6+G14+G23+G32+G34+G38+G40</f>
        <v>1948746848.5199997</v>
      </c>
      <c r="H42" s="43">
        <f t="shared" si="15"/>
        <v>94364711.612874985</v>
      </c>
      <c r="I42" s="43">
        <f t="shared" si="15"/>
        <v>833794517.7571249</v>
      </c>
      <c r="J42" s="44">
        <f t="shared" si="15"/>
        <v>1114952330.7628751</v>
      </c>
    </row>
    <row r="43" spans="1:25" ht="0.95" customHeight="1">
      <c r="A43" s="4"/>
      <c r="B43" s="5"/>
      <c r="C43" s="5"/>
    </row>
    <row r="44" spans="1:25" s="20" customFormat="1" ht="14.25" customHeight="1">
      <c r="A44" s="17"/>
      <c r="B44" s="18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19" customFormat="1" ht="11.25"/>
    <row r="46" spans="1:25" s="21" customFormat="1">
      <c r="D46" s="6"/>
      <c r="E46" s="6"/>
      <c r="F46" s="6"/>
      <c r="G46" s="6"/>
      <c r="H46" s="6"/>
    </row>
    <row r="47" spans="1:25" s="25" customFormat="1" ht="25.5" customHeight="1">
      <c r="A47" s="22"/>
      <c r="B47" s="72" t="s">
        <v>45</v>
      </c>
      <c r="C47" s="72"/>
      <c r="D47" s="72"/>
      <c r="E47" s="72"/>
      <c r="F47" s="72"/>
      <c r="G47" s="72"/>
      <c r="H47" s="72"/>
      <c r="I47" s="72"/>
      <c r="J47" s="72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25" customFormat="1" ht="18.75" customHeight="1">
      <c r="A48" s="22"/>
      <c r="B48" s="73" t="s">
        <v>46</v>
      </c>
      <c r="C48" s="73"/>
      <c r="D48" s="73"/>
      <c r="E48" s="73"/>
      <c r="F48" s="73"/>
      <c r="G48" s="73"/>
      <c r="H48" s="73"/>
      <c r="I48" s="73"/>
      <c r="J48" s="73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25" customFormat="1" ht="12" customHeight="1" thickBot="1">
      <c r="A49" s="22"/>
      <c r="B49" s="68" t="str">
        <f>+B3</f>
        <v>AL 30 DE JUNIO DE 2022</v>
      </c>
      <c r="C49" s="68"/>
      <c r="D49" s="68"/>
      <c r="E49" s="68"/>
      <c r="F49" s="68"/>
      <c r="G49" s="68"/>
      <c r="H49" s="68"/>
      <c r="I49" s="68"/>
      <c r="J49" s="68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s="25" customFormat="1" ht="33" customHeight="1">
      <c r="A50" s="22"/>
      <c r="B50" s="69" t="s">
        <v>2</v>
      </c>
      <c r="C50" s="70"/>
      <c r="D50" s="70"/>
      <c r="E50" s="50" t="s">
        <v>3</v>
      </c>
      <c r="F50" s="51" t="s">
        <v>4</v>
      </c>
      <c r="G50" s="51" t="s">
        <v>5</v>
      </c>
      <c r="H50" s="51" t="s">
        <v>6</v>
      </c>
      <c r="I50" s="51" t="s">
        <v>7</v>
      </c>
      <c r="J50" s="52" t="s">
        <v>8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s="25" customFormat="1" ht="13.5" customHeight="1">
      <c r="A51" s="22"/>
      <c r="B51" s="53"/>
      <c r="C51" s="54"/>
      <c r="D51" s="54"/>
      <c r="E51" s="55" t="s">
        <v>9</v>
      </c>
      <c r="F51" s="56" t="s">
        <v>10</v>
      </c>
      <c r="G51" s="56" t="s">
        <v>11</v>
      </c>
      <c r="H51" s="56" t="s">
        <v>12</v>
      </c>
      <c r="I51" s="56" t="s">
        <v>13</v>
      </c>
      <c r="J51" s="57" t="s">
        <v>61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s="25" customFormat="1" ht="17.100000000000001" customHeight="1">
      <c r="A52" s="22"/>
      <c r="B52" s="45"/>
      <c r="C52" s="22"/>
      <c r="D52" s="26" t="s">
        <v>47</v>
      </c>
      <c r="E52" s="27">
        <f>+E6+E14+E23+E40</f>
        <v>2104967995</v>
      </c>
      <c r="F52" s="28">
        <f>+G52-E52</f>
        <v>-358525825.66000032</v>
      </c>
      <c r="G52" s="28">
        <f>+G6+G14+G23+G40</f>
        <v>1746442169.3399997</v>
      </c>
      <c r="H52" s="28">
        <f>+H6+H14+H23+H40</f>
        <v>94364711.612874985</v>
      </c>
      <c r="I52" s="28">
        <f>+I6+I14+I23+I40</f>
        <v>833794517.7571249</v>
      </c>
      <c r="J52" s="46">
        <f>+G52-I52</f>
        <v>912647651.58287477</v>
      </c>
      <c r="K52" s="24"/>
      <c r="L52" s="24"/>
      <c r="M52" s="87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s="25" customFormat="1" ht="17.100000000000001" customHeight="1">
      <c r="A53" s="22"/>
      <c r="B53" s="45"/>
      <c r="C53" s="22"/>
      <c r="D53" s="26" t="s">
        <v>48</v>
      </c>
      <c r="E53" s="27">
        <f>138225880</f>
        <v>138225880</v>
      </c>
      <c r="F53" s="28">
        <f>+G53-E53</f>
        <v>64078799.180000007</v>
      </c>
      <c r="G53" s="28">
        <f>+G34+G38</f>
        <v>202304679.18000001</v>
      </c>
      <c r="H53" s="28">
        <f>+H34+H38</f>
        <v>0</v>
      </c>
      <c r="I53" s="28">
        <f>+I34+I38</f>
        <v>0</v>
      </c>
      <c r="J53" s="46">
        <f>+G53-I53</f>
        <v>202304679.18000001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s="25" customFormat="1" ht="21.95" customHeight="1" thickBot="1">
      <c r="A54" s="22"/>
      <c r="B54" s="78" t="s">
        <v>44</v>
      </c>
      <c r="C54" s="79"/>
      <c r="D54" s="79"/>
      <c r="E54" s="47">
        <f>+E52+E53</f>
        <v>2243193875</v>
      </c>
      <c r="F54" s="47">
        <f t="shared" ref="F54:J54" si="16">+F52+F53</f>
        <v>-294447026.48000032</v>
      </c>
      <c r="G54" s="47">
        <f t="shared" si="16"/>
        <v>1948746848.5199997</v>
      </c>
      <c r="H54" s="47">
        <f t="shared" si="16"/>
        <v>94364711.612874985</v>
      </c>
      <c r="I54" s="47">
        <f t="shared" si="16"/>
        <v>833794517.7571249</v>
      </c>
      <c r="J54" s="48">
        <f t="shared" si="16"/>
        <v>1114952330.7628748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s="25" customFormat="1" ht="0.95" customHeight="1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s="24" customFormat="1" ht="12.75">
      <c r="D56" s="30"/>
    </row>
    <row r="57" spans="1:25" s="21" customFormat="1" ht="7.5" customHeight="1">
      <c r="D57" s="6"/>
      <c r="E57" s="6"/>
      <c r="F57" s="6"/>
      <c r="G57" s="6"/>
      <c r="H57" s="6"/>
    </row>
    <row r="58" spans="1:25" s="7" customFormat="1">
      <c r="D58" s="6"/>
      <c r="E58" s="6"/>
      <c r="F58" s="6"/>
      <c r="G58" s="6"/>
      <c r="H58" s="6"/>
    </row>
    <row r="59" spans="1:25" s="7" customFormat="1">
      <c r="D59" s="6"/>
      <c r="E59" s="6"/>
      <c r="F59" s="6"/>
      <c r="G59" s="6"/>
      <c r="H59" s="6"/>
    </row>
    <row r="60" spans="1:25" s="7" customFormat="1" ht="15" customHeight="1">
      <c r="C60" s="72" t="s">
        <v>45</v>
      </c>
      <c r="D60" s="72"/>
      <c r="E60" s="72"/>
      <c r="F60" s="72"/>
      <c r="G60" s="72"/>
      <c r="H60" s="72"/>
      <c r="I60" s="72"/>
      <c r="J60" s="72"/>
    </row>
    <row r="61" spans="1:25" s="7" customFormat="1" ht="26.25" customHeight="1">
      <c r="C61" s="73" t="s">
        <v>49</v>
      </c>
      <c r="D61" s="73"/>
      <c r="E61" s="73"/>
      <c r="F61" s="73"/>
      <c r="G61" s="73"/>
      <c r="H61" s="73"/>
      <c r="I61" s="73"/>
      <c r="J61" s="73"/>
    </row>
    <row r="62" spans="1:25" s="7" customFormat="1" ht="12.75" customHeight="1" thickBot="1">
      <c r="B62" s="68" t="str">
        <f>+B3</f>
        <v>AL 30 DE JUNIO DE 2022</v>
      </c>
      <c r="C62" s="68"/>
      <c r="D62" s="68"/>
      <c r="E62" s="68"/>
      <c r="F62" s="68"/>
      <c r="G62" s="68"/>
      <c r="H62" s="68"/>
      <c r="I62" s="68"/>
      <c r="J62" s="68"/>
    </row>
    <row r="63" spans="1:25" ht="22.5" customHeight="1">
      <c r="A63" s="7"/>
      <c r="B63" s="69" t="s">
        <v>2</v>
      </c>
      <c r="C63" s="70"/>
      <c r="D63" s="70"/>
      <c r="E63" s="50" t="s">
        <v>3</v>
      </c>
      <c r="F63" s="51" t="s">
        <v>4</v>
      </c>
      <c r="G63" s="51" t="s">
        <v>5</v>
      </c>
      <c r="H63" s="51" t="s">
        <v>6</v>
      </c>
      <c r="I63" s="51" t="s">
        <v>7</v>
      </c>
      <c r="J63" s="52" t="s">
        <v>8</v>
      </c>
    </row>
    <row r="64" spans="1:25" ht="12" customHeight="1">
      <c r="A64" s="7"/>
      <c r="B64" s="53"/>
      <c r="C64" s="54"/>
      <c r="D64" s="54"/>
      <c r="E64" s="55" t="s">
        <v>9</v>
      </c>
      <c r="F64" s="56" t="s">
        <v>10</v>
      </c>
      <c r="G64" s="56" t="s">
        <v>11</v>
      </c>
      <c r="H64" s="56" t="s">
        <v>12</v>
      </c>
      <c r="I64" s="56" t="s">
        <v>13</v>
      </c>
      <c r="J64" s="57" t="s">
        <v>61</v>
      </c>
    </row>
    <row r="65" spans="1:10" ht="20.25" customHeight="1">
      <c r="A65" s="7"/>
      <c r="B65" s="80" t="s">
        <v>50</v>
      </c>
      <c r="C65" s="81"/>
      <c r="D65" s="81"/>
      <c r="E65" s="28">
        <f>+E54</f>
        <v>2243193875</v>
      </c>
      <c r="F65" s="28">
        <f>+G65-E65</f>
        <v>-294447026.48000026</v>
      </c>
      <c r="G65" s="28">
        <f>+G54</f>
        <v>1948746848.5199997</v>
      </c>
      <c r="H65" s="28">
        <f>+H54</f>
        <v>94364711.612874985</v>
      </c>
      <c r="I65" s="28">
        <f>+I54</f>
        <v>833794517.7571249</v>
      </c>
      <c r="J65" s="40">
        <f>+G65-I65</f>
        <v>1114952330.7628748</v>
      </c>
    </row>
    <row r="66" spans="1:10" ht="24.75" customHeight="1" thickBot="1">
      <c r="A66" s="7"/>
      <c r="B66" s="83" t="s">
        <v>44</v>
      </c>
      <c r="C66" s="84"/>
      <c r="D66" s="84"/>
      <c r="E66" s="47">
        <f>+E65</f>
        <v>2243193875</v>
      </c>
      <c r="F66" s="47">
        <f t="shared" ref="F66:J66" si="17">+F65</f>
        <v>-294447026.48000026</v>
      </c>
      <c r="G66" s="47">
        <f t="shared" si="17"/>
        <v>1948746848.5199997</v>
      </c>
      <c r="H66" s="47">
        <f t="shared" si="17"/>
        <v>94364711.612874985</v>
      </c>
      <c r="I66" s="47">
        <f t="shared" si="17"/>
        <v>833794517.7571249</v>
      </c>
      <c r="J66" s="48">
        <f t="shared" si="17"/>
        <v>1114952330.7628748</v>
      </c>
    </row>
    <row r="67" spans="1:10" s="7" customFormat="1">
      <c r="D67" s="6"/>
      <c r="E67" s="6"/>
      <c r="F67" s="6"/>
      <c r="G67" s="6"/>
      <c r="H67" s="6"/>
    </row>
    <row r="68" spans="1:10" s="7" customFormat="1" ht="10.5" customHeight="1">
      <c r="D68" s="6"/>
      <c r="E68" s="6"/>
      <c r="F68" s="6"/>
      <c r="G68" s="6"/>
      <c r="H68" s="6"/>
    </row>
    <row r="69" spans="1:10" s="7" customFormat="1">
      <c r="D69" s="6"/>
      <c r="E69" s="6"/>
      <c r="F69" s="6"/>
      <c r="G69" s="6"/>
      <c r="H69" s="6"/>
    </row>
    <row r="70" spans="1:10" ht="21" customHeight="1">
      <c r="A70" s="7"/>
      <c r="B70" s="72" t="s">
        <v>0</v>
      </c>
      <c r="C70" s="72"/>
      <c r="D70" s="72"/>
      <c r="E70" s="72"/>
      <c r="F70" s="72"/>
      <c r="G70" s="72"/>
      <c r="H70" s="72"/>
      <c r="I70" s="72"/>
      <c r="J70" s="72"/>
    </row>
    <row r="71" spans="1:10" ht="17.25" customHeight="1">
      <c r="A71" s="7"/>
      <c r="B71" s="73" t="s">
        <v>51</v>
      </c>
      <c r="C71" s="73"/>
      <c r="D71" s="73"/>
      <c r="E71" s="73"/>
      <c r="F71" s="73"/>
      <c r="G71" s="73"/>
      <c r="H71" s="73"/>
      <c r="I71" s="73"/>
      <c r="J71" s="73"/>
    </row>
    <row r="72" spans="1:10" ht="12" customHeight="1" thickBot="1">
      <c r="A72" s="7"/>
      <c r="B72" s="68" t="str">
        <f>+B3</f>
        <v>AL 30 DE JUNIO DE 2022</v>
      </c>
      <c r="C72" s="68"/>
      <c r="D72" s="68"/>
      <c r="E72" s="68"/>
      <c r="F72" s="68"/>
      <c r="G72" s="68"/>
      <c r="H72" s="68"/>
      <c r="I72" s="68"/>
      <c r="J72" s="68"/>
    </row>
    <row r="73" spans="1:10" ht="27" customHeight="1">
      <c r="A73" s="7"/>
      <c r="B73" s="85" t="s">
        <v>2</v>
      </c>
      <c r="C73" s="86"/>
      <c r="D73" s="86"/>
      <c r="E73" s="58" t="s">
        <v>3</v>
      </c>
      <c r="F73" s="59" t="s">
        <v>4</v>
      </c>
      <c r="G73" s="59" t="s">
        <v>5</v>
      </c>
      <c r="H73" s="59" t="s">
        <v>6</v>
      </c>
      <c r="I73" s="59" t="s">
        <v>7</v>
      </c>
      <c r="J73" s="60" t="s">
        <v>8</v>
      </c>
    </row>
    <row r="74" spans="1:10">
      <c r="A74" s="7"/>
      <c r="B74" s="61"/>
      <c r="C74" s="62"/>
      <c r="D74" s="62"/>
      <c r="E74" s="63" t="s">
        <v>9</v>
      </c>
      <c r="F74" s="64" t="s">
        <v>10</v>
      </c>
      <c r="G74" s="64" t="s">
        <v>11</v>
      </c>
      <c r="H74" s="64" t="s">
        <v>12</v>
      </c>
      <c r="I74" s="64" t="s">
        <v>13</v>
      </c>
      <c r="J74" s="65" t="s">
        <v>61</v>
      </c>
    </row>
    <row r="75" spans="1:10" ht="15" customHeight="1">
      <c r="A75" s="7"/>
      <c r="B75" s="45"/>
      <c r="C75" s="82" t="s">
        <v>52</v>
      </c>
      <c r="D75" s="82"/>
      <c r="E75" s="29">
        <f t="shared" ref="E75:I75" si="18">+E76</f>
        <v>5568850</v>
      </c>
      <c r="F75" s="29">
        <f t="shared" si="18"/>
        <v>66180</v>
      </c>
      <c r="G75" s="29">
        <f t="shared" si="18"/>
        <v>5635030</v>
      </c>
      <c r="H75" s="29">
        <f t="shared" si="18"/>
        <v>0</v>
      </c>
      <c r="I75" s="29">
        <f t="shared" si="18"/>
        <v>1527875</v>
      </c>
      <c r="J75" s="49">
        <f>+J76</f>
        <v>4107155</v>
      </c>
    </row>
    <row r="76" spans="1:10">
      <c r="A76" s="7"/>
      <c r="B76" s="45"/>
      <c r="C76" s="22"/>
      <c r="D76" s="26" t="s">
        <v>53</v>
      </c>
      <c r="E76" s="27">
        <v>5568850</v>
      </c>
      <c r="F76" s="28">
        <f>+G76-E76</f>
        <v>66180</v>
      </c>
      <c r="G76" s="28">
        <f>5529750+105280</f>
        <v>5635030</v>
      </c>
      <c r="H76" s="12">
        <v>0</v>
      </c>
      <c r="I76" s="12">
        <v>1527875</v>
      </c>
      <c r="J76" s="40">
        <f>+G76-I76</f>
        <v>4107155</v>
      </c>
    </row>
    <row r="77" spans="1:10" ht="15" customHeight="1">
      <c r="A77" s="7"/>
      <c r="B77" s="45"/>
      <c r="C77" s="82" t="s">
        <v>54</v>
      </c>
      <c r="D77" s="82"/>
      <c r="E77" s="29">
        <f t="shared" ref="E77:I77" si="19">+E78</f>
        <v>2065115221</v>
      </c>
      <c r="F77" s="29">
        <f t="shared" si="19"/>
        <v>-296348787.48000026</v>
      </c>
      <c r="G77" s="29">
        <f t="shared" si="19"/>
        <v>1768766433.5199997</v>
      </c>
      <c r="H77" s="29">
        <f t="shared" si="19"/>
        <v>93591003.782875016</v>
      </c>
      <c r="I77" s="29">
        <f t="shared" si="19"/>
        <v>770510142.43712497</v>
      </c>
      <c r="J77" s="49">
        <f>+J78</f>
        <v>998256291.08287477</v>
      </c>
    </row>
    <row r="78" spans="1:10">
      <c r="A78" s="7"/>
      <c r="B78" s="45"/>
      <c r="C78" s="22"/>
      <c r="D78" s="26" t="s">
        <v>55</v>
      </c>
      <c r="E78" s="27">
        <f>1625490375+439624846</f>
        <v>2065115221</v>
      </c>
      <c r="F78" s="28">
        <f>+G78-E78</f>
        <v>-296348787.48000026</v>
      </c>
      <c r="G78" s="28">
        <v>1768766433.5199997</v>
      </c>
      <c r="H78" s="28">
        <v>93591003.782875016</v>
      </c>
      <c r="I78" s="28">
        <v>770510142.43712497</v>
      </c>
      <c r="J78" s="40">
        <f>+G78-I78</f>
        <v>998256291.08287477</v>
      </c>
    </row>
    <row r="79" spans="1:10" ht="15" customHeight="1">
      <c r="A79" s="7"/>
      <c r="B79" s="45"/>
      <c r="C79" s="82" t="s">
        <v>56</v>
      </c>
      <c r="D79" s="82"/>
      <c r="E79" s="29">
        <f t="shared" ref="E79:I79" si="20">+E80</f>
        <v>172509804</v>
      </c>
      <c r="F79" s="29">
        <f t="shared" si="20"/>
        <v>1835581</v>
      </c>
      <c r="G79" s="29">
        <f t="shared" si="20"/>
        <v>174345385</v>
      </c>
      <c r="H79" s="29">
        <f t="shared" si="20"/>
        <v>773707.83</v>
      </c>
      <c r="I79" s="29">
        <f t="shared" si="20"/>
        <v>61756500.32</v>
      </c>
      <c r="J79" s="49">
        <f>+J80</f>
        <v>112588884.68000001</v>
      </c>
    </row>
    <row r="80" spans="1:10">
      <c r="A80" s="7"/>
      <c r="B80" s="45"/>
      <c r="C80" s="22"/>
      <c r="D80" s="26" t="s">
        <v>57</v>
      </c>
      <c r="E80" s="27">
        <v>172509804</v>
      </c>
      <c r="F80" s="28">
        <f>+G80-E80</f>
        <v>1835581</v>
      </c>
      <c r="G80" s="28">
        <v>174345385</v>
      </c>
      <c r="H80" s="28">
        <v>773707.83</v>
      </c>
      <c r="I80" s="28">
        <v>61756500.32</v>
      </c>
      <c r="J80" s="40">
        <f>+G80-I80</f>
        <v>112588884.68000001</v>
      </c>
    </row>
    <row r="81" spans="1:10" ht="22.5" customHeight="1" thickBot="1">
      <c r="A81" s="7"/>
      <c r="B81" s="78" t="s">
        <v>44</v>
      </c>
      <c r="C81" s="79"/>
      <c r="D81" s="79"/>
      <c r="E81" s="47">
        <f t="shared" ref="E81:I81" si="21">+E75+E77+E79</f>
        <v>2243193875</v>
      </c>
      <c r="F81" s="47">
        <f t="shared" si="21"/>
        <v>-294447026.48000026</v>
      </c>
      <c r="G81" s="47">
        <f t="shared" si="21"/>
        <v>1948746848.5199997</v>
      </c>
      <c r="H81" s="47">
        <f t="shared" si="21"/>
        <v>94364711.612875015</v>
      </c>
      <c r="I81" s="47">
        <f t="shared" si="21"/>
        <v>833794517.75712502</v>
      </c>
      <c r="J81" s="48">
        <f>+J75+J77+J79</f>
        <v>1114952330.7628748</v>
      </c>
    </row>
    <row r="82" spans="1:10">
      <c r="A82" s="7"/>
    </row>
    <row r="83" spans="1:10" s="7" customFormat="1">
      <c r="D83" s="6"/>
      <c r="E83" s="6"/>
      <c r="F83" s="6"/>
      <c r="G83" s="6"/>
      <c r="H83" s="6"/>
    </row>
    <row r="84" spans="1:10" s="7" customFormat="1">
      <c r="D84" s="6"/>
      <c r="E84" s="6"/>
      <c r="F84" s="6"/>
      <c r="G84" s="6"/>
      <c r="H84" s="6"/>
    </row>
    <row r="85" spans="1:10" s="7" customFormat="1">
      <c r="D85" s="6"/>
      <c r="E85" s="6"/>
      <c r="F85" s="6"/>
      <c r="G85" s="6"/>
      <c r="H85" s="6"/>
    </row>
    <row r="86" spans="1:10" s="7" customFormat="1">
      <c r="D86" s="6"/>
      <c r="E86" s="6"/>
      <c r="F86" s="6"/>
      <c r="G86" s="6"/>
      <c r="H86" s="6"/>
    </row>
    <row r="87" spans="1:10" s="7" customFormat="1">
      <c r="D87" s="6"/>
      <c r="E87" s="6"/>
      <c r="F87" s="6"/>
      <c r="G87" s="6"/>
      <c r="H87" s="6"/>
    </row>
    <row r="88" spans="1:10" s="7" customFormat="1">
      <c r="D88" s="6"/>
      <c r="E88" s="6"/>
      <c r="F88" s="6"/>
      <c r="G88" s="6"/>
      <c r="H88" s="6"/>
    </row>
    <row r="89" spans="1:10" s="7" customFormat="1">
      <c r="D89" s="6"/>
      <c r="E89" s="6"/>
      <c r="F89" s="6"/>
      <c r="G89" s="6"/>
      <c r="H89" s="6"/>
    </row>
    <row r="90" spans="1:10" s="7" customFormat="1">
      <c r="D90" s="6"/>
      <c r="E90" s="6"/>
      <c r="F90" s="6"/>
      <c r="G90" s="6"/>
      <c r="H90" s="6"/>
    </row>
    <row r="91" spans="1:10" s="7" customFormat="1">
      <c r="D91" s="6"/>
      <c r="E91" s="6"/>
      <c r="F91" s="6"/>
      <c r="G91" s="6"/>
      <c r="H91" s="6"/>
    </row>
    <row r="92" spans="1:10" s="7" customFormat="1">
      <c r="D92" s="6"/>
      <c r="E92" s="6"/>
      <c r="F92" s="6"/>
      <c r="G92" s="6"/>
      <c r="H92" s="6"/>
    </row>
    <row r="93" spans="1:10" s="7" customFormat="1">
      <c r="D93" s="6"/>
      <c r="E93" s="6"/>
      <c r="F93" s="6"/>
      <c r="G93" s="6"/>
      <c r="H93" s="6"/>
    </row>
    <row r="94" spans="1:10" s="7" customFormat="1">
      <c r="D94" s="6"/>
      <c r="E94" s="6"/>
      <c r="F94" s="6"/>
      <c r="G94" s="6"/>
      <c r="H94" s="6"/>
    </row>
    <row r="95" spans="1:10" s="7" customFormat="1">
      <c r="D95" s="6"/>
      <c r="E95" s="6"/>
      <c r="F95" s="6"/>
      <c r="G95" s="6"/>
      <c r="H95" s="6"/>
    </row>
    <row r="96" spans="1:10" s="7" customFormat="1">
      <c r="D96" s="6"/>
      <c r="E96" s="6"/>
      <c r="F96" s="6"/>
      <c r="G96" s="6"/>
      <c r="H96" s="6"/>
    </row>
    <row r="97" spans="4:8" s="7" customFormat="1">
      <c r="D97" s="6"/>
      <c r="E97" s="6"/>
      <c r="F97" s="6"/>
      <c r="G97" s="6"/>
      <c r="H97" s="6"/>
    </row>
    <row r="98" spans="4:8" s="7" customFormat="1">
      <c r="D98" s="6"/>
      <c r="E98" s="6"/>
      <c r="F98" s="6"/>
      <c r="G98" s="6"/>
      <c r="H98" s="6"/>
    </row>
    <row r="99" spans="4:8" s="7" customFormat="1">
      <c r="D99" s="6"/>
      <c r="E99" s="6"/>
      <c r="F99" s="6"/>
      <c r="G99" s="6"/>
      <c r="H99" s="6"/>
    </row>
    <row r="100" spans="4:8" s="7" customFormat="1">
      <c r="D100" s="6"/>
      <c r="E100" s="6"/>
      <c r="F100" s="6"/>
      <c r="G100" s="6"/>
      <c r="H100" s="6"/>
    </row>
    <row r="101" spans="4:8" s="7" customFormat="1">
      <c r="D101" s="6"/>
      <c r="E101" s="6"/>
      <c r="F101" s="6"/>
      <c r="G101" s="6"/>
      <c r="H101" s="6"/>
    </row>
    <row r="102" spans="4:8" s="7" customFormat="1">
      <c r="D102" s="6"/>
      <c r="E102" s="6"/>
      <c r="F102" s="6"/>
      <c r="G102" s="6"/>
      <c r="H102" s="6"/>
    </row>
    <row r="103" spans="4:8" s="7" customFormat="1">
      <c r="D103" s="6"/>
      <c r="E103" s="6"/>
      <c r="F103" s="6"/>
      <c r="G103" s="6"/>
      <c r="H103" s="6"/>
    </row>
    <row r="104" spans="4:8" s="7" customFormat="1">
      <c r="D104" s="6"/>
      <c r="E104" s="6"/>
      <c r="F104" s="6"/>
      <c r="G104" s="6"/>
      <c r="H104" s="6"/>
    </row>
    <row r="105" spans="4:8" s="7" customFormat="1">
      <c r="D105" s="6"/>
      <c r="E105" s="6"/>
      <c r="F105" s="6"/>
      <c r="G105" s="6"/>
      <c r="H105" s="6"/>
    </row>
    <row r="106" spans="4:8" s="7" customFormat="1">
      <c r="D106" s="6"/>
      <c r="E106" s="6"/>
      <c r="F106" s="6"/>
      <c r="G106" s="6"/>
      <c r="H106" s="6"/>
    </row>
    <row r="107" spans="4:8" s="7" customFormat="1">
      <c r="D107" s="6"/>
      <c r="E107" s="6"/>
      <c r="F107" s="6"/>
      <c r="G107" s="6"/>
      <c r="H107" s="6"/>
    </row>
    <row r="108" spans="4:8" s="7" customFormat="1">
      <c r="D108" s="6"/>
      <c r="E108" s="6"/>
      <c r="F108" s="6"/>
      <c r="G108" s="6"/>
      <c r="H108" s="6"/>
    </row>
    <row r="109" spans="4:8" s="7" customFormat="1">
      <c r="D109" s="6"/>
      <c r="E109" s="6"/>
      <c r="F109" s="6"/>
      <c r="G109" s="6"/>
      <c r="H109" s="6"/>
    </row>
    <row r="110" spans="4:8" s="7" customFormat="1">
      <c r="D110" s="6"/>
      <c r="E110" s="6"/>
      <c r="F110" s="6"/>
      <c r="G110" s="6"/>
      <c r="H110" s="6"/>
    </row>
    <row r="111" spans="4:8" s="7" customFormat="1">
      <c r="D111" s="6"/>
      <c r="E111" s="6"/>
      <c r="F111" s="6"/>
      <c r="G111" s="6"/>
      <c r="H111" s="6"/>
    </row>
    <row r="112" spans="4:8" s="7" customFormat="1">
      <c r="D112" s="6"/>
      <c r="E112" s="6"/>
      <c r="F112" s="6"/>
      <c r="G112" s="6"/>
      <c r="H112" s="6"/>
    </row>
    <row r="113" spans="4:8" s="7" customFormat="1">
      <c r="D113" s="6"/>
      <c r="E113" s="6"/>
      <c r="F113" s="6"/>
      <c r="G113" s="6"/>
      <c r="H113" s="6"/>
    </row>
    <row r="114" spans="4:8" s="7" customFormat="1">
      <c r="D114" s="6"/>
      <c r="E114" s="6"/>
      <c r="F114" s="6"/>
      <c r="G114" s="6"/>
      <c r="H114" s="6"/>
    </row>
    <row r="115" spans="4:8" s="7" customFormat="1">
      <c r="D115" s="6"/>
      <c r="E115" s="6"/>
      <c r="F115" s="6"/>
      <c r="G115" s="6"/>
      <c r="H115" s="6"/>
    </row>
    <row r="116" spans="4:8" s="7" customFormat="1">
      <c r="D116" s="6"/>
      <c r="E116" s="6"/>
      <c r="F116" s="6"/>
      <c r="G116" s="6"/>
      <c r="H116" s="6"/>
    </row>
    <row r="117" spans="4:8" s="7" customFormat="1">
      <c r="D117" s="6"/>
      <c r="E117" s="6"/>
      <c r="F117" s="6"/>
      <c r="G117" s="6"/>
      <c r="H117" s="6"/>
    </row>
    <row r="118" spans="4:8" s="7" customFormat="1">
      <c r="D118" s="6"/>
      <c r="E118" s="6"/>
      <c r="F118" s="6"/>
      <c r="G118" s="6"/>
      <c r="H118" s="6"/>
    </row>
    <row r="119" spans="4:8" s="7" customFormat="1">
      <c r="D119" s="6"/>
      <c r="E119" s="6"/>
      <c r="F119" s="6"/>
      <c r="G119" s="6"/>
      <c r="H119" s="6"/>
    </row>
    <row r="120" spans="4:8" s="7" customFormat="1">
      <c r="D120" s="6"/>
      <c r="E120" s="6"/>
      <c r="F120" s="6"/>
      <c r="G120" s="6"/>
      <c r="H120" s="6"/>
    </row>
    <row r="121" spans="4:8" s="7" customFormat="1">
      <c r="D121" s="6"/>
      <c r="E121" s="6"/>
      <c r="F121" s="6"/>
      <c r="G121" s="6"/>
      <c r="H121" s="6"/>
    </row>
    <row r="122" spans="4:8" s="7" customFormat="1">
      <c r="D122" s="6"/>
      <c r="E122" s="6"/>
      <c r="F122" s="6"/>
      <c r="G122" s="6"/>
      <c r="H122" s="6"/>
    </row>
    <row r="123" spans="4:8" s="7" customFormat="1">
      <c r="D123" s="6"/>
      <c r="E123" s="6"/>
      <c r="F123" s="6"/>
      <c r="G123" s="6"/>
      <c r="H123" s="6"/>
    </row>
    <row r="124" spans="4:8" s="7" customFormat="1">
      <c r="D124" s="6"/>
      <c r="E124" s="6"/>
      <c r="F124" s="6"/>
      <c r="G124" s="6"/>
      <c r="H124" s="6"/>
    </row>
    <row r="125" spans="4:8" s="7" customFormat="1">
      <c r="D125" s="6"/>
      <c r="E125" s="6"/>
      <c r="F125" s="6"/>
      <c r="G125" s="6"/>
      <c r="H125" s="6"/>
    </row>
    <row r="126" spans="4:8" s="7" customFormat="1">
      <c r="D126" s="6"/>
      <c r="E126" s="6"/>
      <c r="F126" s="6"/>
      <c r="G126" s="6"/>
      <c r="H126" s="6"/>
    </row>
    <row r="127" spans="4:8" s="7" customFormat="1">
      <c r="D127" s="6"/>
      <c r="E127" s="6"/>
      <c r="F127" s="6"/>
      <c r="G127" s="6"/>
      <c r="H127" s="6"/>
    </row>
    <row r="128" spans="4:8" s="7" customFormat="1">
      <c r="D128" s="6"/>
      <c r="E128" s="6"/>
      <c r="F128" s="6"/>
      <c r="G128" s="6"/>
      <c r="H128" s="6"/>
    </row>
    <row r="129" spans="4:8" s="7" customFormat="1">
      <c r="D129" s="6"/>
      <c r="E129" s="6"/>
      <c r="F129" s="6"/>
      <c r="G129" s="6"/>
      <c r="H129" s="6"/>
    </row>
    <row r="130" spans="4:8" s="7" customFormat="1">
      <c r="D130" s="6"/>
      <c r="E130" s="6"/>
      <c r="F130" s="6"/>
      <c r="G130" s="6"/>
      <c r="H130" s="6"/>
    </row>
    <row r="131" spans="4:8" s="7" customFormat="1">
      <c r="D131" s="6"/>
      <c r="E131" s="6"/>
      <c r="F131" s="6"/>
      <c r="G131" s="6"/>
      <c r="H131" s="6"/>
    </row>
    <row r="132" spans="4:8" s="7" customFormat="1">
      <c r="D132" s="6"/>
      <c r="E132" s="6"/>
      <c r="F132" s="6"/>
      <c r="G132" s="6"/>
      <c r="H132" s="6"/>
    </row>
    <row r="133" spans="4:8" s="7" customFormat="1">
      <c r="D133" s="6"/>
      <c r="E133" s="6"/>
      <c r="F133" s="6"/>
      <c r="G133" s="6"/>
      <c r="H133" s="6"/>
    </row>
    <row r="134" spans="4:8" s="7" customFormat="1">
      <c r="D134" s="6"/>
      <c r="E134" s="6"/>
      <c r="F134" s="6"/>
      <c r="G134" s="6"/>
      <c r="H134" s="6"/>
    </row>
    <row r="135" spans="4:8" s="7" customFormat="1">
      <c r="D135" s="6"/>
      <c r="E135" s="6"/>
      <c r="F135" s="6"/>
      <c r="G135" s="6"/>
      <c r="H135" s="6"/>
    </row>
    <row r="136" spans="4:8" s="7" customFormat="1">
      <c r="D136" s="6"/>
      <c r="E136" s="6"/>
      <c r="F136" s="6"/>
      <c r="G136" s="6"/>
      <c r="H136" s="6"/>
    </row>
    <row r="137" spans="4:8" s="7" customFormat="1">
      <c r="D137" s="6"/>
      <c r="E137" s="6"/>
      <c r="F137" s="6"/>
      <c r="G137" s="6"/>
      <c r="H137" s="6"/>
    </row>
    <row r="138" spans="4:8" s="7" customFormat="1">
      <c r="D138" s="6"/>
      <c r="E138" s="6"/>
      <c r="F138" s="6"/>
      <c r="G138" s="6"/>
      <c r="H138" s="6"/>
    </row>
    <row r="139" spans="4:8" s="7" customFormat="1">
      <c r="D139" s="6"/>
      <c r="E139" s="6"/>
      <c r="F139" s="6"/>
      <c r="G139" s="6"/>
      <c r="H139" s="6"/>
    </row>
    <row r="140" spans="4:8" s="7" customFormat="1">
      <c r="D140" s="6"/>
      <c r="E140" s="6"/>
      <c r="F140" s="6"/>
      <c r="G140" s="6"/>
      <c r="H140" s="6"/>
    </row>
    <row r="141" spans="4:8" s="7" customFormat="1">
      <c r="D141" s="6"/>
      <c r="E141" s="6"/>
      <c r="F141" s="6"/>
      <c r="G141" s="6"/>
      <c r="H141" s="6"/>
    </row>
    <row r="142" spans="4:8" s="7" customFormat="1">
      <c r="D142" s="6"/>
      <c r="E142" s="6"/>
      <c r="F142" s="6"/>
      <c r="G142" s="6"/>
      <c r="H142" s="6"/>
    </row>
    <row r="143" spans="4:8" s="7" customFormat="1">
      <c r="D143" s="6"/>
      <c r="E143" s="6"/>
      <c r="F143" s="6"/>
      <c r="G143" s="6"/>
      <c r="H143" s="6"/>
    </row>
    <row r="144" spans="4:8" s="7" customFormat="1">
      <c r="D144" s="6"/>
      <c r="E144" s="6"/>
      <c r="F144" s="6"/>
      <c r="G144" s="6"/>
      <c r="H144" s="6"/>
    </row>
    <row r="145" spans="4:8" s="7" customFormat="1">
      <c r="D145" s="6"/>
      <c r="E145" s="6"/>
      <c r="F145" s="6"/>
      <c r="G145" s="6"/>
      <c r="H145" s="6"/>
    </row>
    <row r="146" spans="4:8" s="7" customFormat="1">
      <c r="D146" s="6"/>
      <c r="E146" s="6"/>
      <c r="F146" s="6"/>
      <c r="G146" s="6"/>
      <c r="H146" s="6"/>
    </row>
    <row r="147" spans="4:8" s="7" customFormat="1">
      <c r="D147" s="6"/>
      <c r="E147" s="6"/>
      <c r="F147" s="6"/>
      <c r="G147" s="6"/>
      <c r="H147" s="6"/>
    </row>
    <row r="148" spans="4:8" s="7" customFormat="1">
      <c r="D148" s="6"/>
      <c r="E148" s="6"/>
      <c r="F148" s="6"/>
      <c r="G148" s="6"/>
      <c r="H148" s="6"/>
    </row>
    <row r="149" spans="4:8" s="7" customFormat="1">
      <c r="D149" s="6"/>
      <c r="E149" s="6"/>
      <c r="F149" s="6"/>
      <c r="G149" s="6"/>
      <c r="H149" s="6"/>
    </row>
    <row r="150" spans="4:8" s="7" customFormat="1">
      <c r="D150" s="6"/>
      <c r="E150" s="6"/>
      <c r="F150" s="6"/>
      <c r="G150" s="6"/>
      <c r="H150" s="6"/>
    </row>
    <row r="151" spans="4:8" s="7" customFormat="1">
      <c r="D151" s="6"/>
      <c r="E151" s="6"/>
      <c r="F151" s="6"/>
      <c r="G151" s="6"/>
      <c r="H151" s="6"/>
    </row>
    <row r="152" spans="4:8" s="7" customFormat="1">
      <c r="D152" s="6"/>
      <c r="E152" s="6"/>
      <c r="F152" s="6"/>
      <c r="G152" s="6"/>
      <c r="H152" s="6"/>
    </row>
    <row r="153" spans="4:8" s="7" customFormat="1">
      <c r="D153" s="6"/>
      <c r="E153" s="6"/>
      <c r="F153" s="6"/>
      <c r="G153" s="6"/>
      <c r="H153" s="6"/>
    </row>
    <row r="154" spans="4:8" s="7" customFormat="1">
      <c r="D154" s="6"/>
      <c r="E154" s="6"/>
      <c r="F154" s="6"/>
      <c r="G154" s="6"/>
      <c r="H154" s="6"/>
    </row>
    <row r="155" spans="4:8" s="7" customFormat="1">
      <c r="D155" s="6"/>
      <c r="E155" s="6"/>
      <c r="F155" s="6"/>
      <c r="G155" s="6"/>
      <c r="H155" s="6"/>
    </row>
    <row r="156" spans="4:8" s="7" customFormat="1">
      <c r="D156" s="6"/>
      <c r="E156" s="6"/>
      <c r="F156" s="6"/>
      <c r="G156" s="6"/>
      <c r="H156" s="6"/>
    </row>
    <row r="157" spans="4:8" s="7" customFormat="1">
      <c r="D157" s="6"/>
      <c r="E157" s="6"/>
      <c r="F157" s="6"/>
      <c r="G157" s="6"/>
      <c r="H157" s="6"/>
    </row>
    <row r="158" spans="4:8" s="7" customFormat="1">
      <c r="D158" s="6"/>
      <c r="E158" s="6"/>
      <c r="F158" s="6"/>
      <c r="G158" s="6"/>
      <c r="H158" s="6"/>
    </row>
    <row r="159" spans="4:8" s="7" customFormat="1">
      <c r="D159" s="6"/>
      <c r="E159" s="6"/>
      <c r="F159" s="6"/>
      <c r="G159" s="6"/>
      <c r="H159" s="6"/>
    </row>
    <row r="160" spans="4:8" s="7" customFormat="1">
      <c r="D160" s="6"/>
      <c r="E160" s="6"/>
      <c r="F160" s="6"/>
      <c r="G160" s="6"/>
      <c r="H160" s="6"/>
    </row>
    <row r="161" spans="4:8" s="7" customFormat="1">
      <c r="D161" s="6"/>
      <c r="E161" s="6"/>
      <c r="F161" s="6"/>
      <c r="G161" s="6"/>
      <c r="H161" s="6"/>
    </row>
    <row r="162" spans="4:8" s="7" customFormat="1">
      <c r="D162" s="6"/>
      <c r="E162" s="6"/>
      <c r="F162" s="6"/>
      <c r="G162" s="6"/>
      <c r="H162" s="6"/>
    </row>
    <row r="163" spans="4:8" s="7" customFormat="1">
      <c r="D163" s="6"/>
      <c r="E163" s="6"/>
      <c r="F163" s="6"/>
      <c r="G163" s="6"/>
      <c r="H163" s="6"/>
    </row>
    <row r="164" spans="4:8" s="7" customFormat="1">
      <c r="D164" s="6"/>
      <c r="E164" s="6"/>
      <c r="F164" s="6"/>
      <c r="G164" s="6"/>
      <c r="H164" s="6"/>
    </row>
    <row r="165" spans="4:8" s="7" customFormat="1">
      <c r="D165" s="6"/>
      <c r="E165" s="6"/>
      <c r="F165" s="6"/>
      <c r="G165" s="6"/>
      <c r="H165" s="6"/>
    </row>
    <row r="166" spans="4:8" s="7" customFormat="1">
      <c r="D166" s="6"/>
      <c r="E166" s="6"/>
      <c r="F166" s="6"/>
      <c r="G166" s="6"/>
      <c r="H166" s="6"/>
    </row>
    <row r="167" spans="4:8" s="7" customFormat="1">
      <c r="D167" s="6"/>
      <c r="E167" s="6"/>
      <c r="F167" s="6"/>
      <c r="G167" s="6"/>
      <c r="H167" s="6"/>
    </row>
    <row r="168" spans="4:8" s="7" customFormat="1">
      <c r="D168" s="6"/>
      <c r="E168" s="6"/>
      <c r="F168" s="6"/>
      <c r="G168" s="6"/>
      <c r="H168" s="6"/>
    </row>
    <row r="169" spans="4:8" s="7" customFormat="1">
      <c r="D169" s="6"/>
      <c r="E169" s="6"/>
      <c r="F169" s="6"/>
      <c r="G169" s="6"/>
      <c r="H169" s="6"/>
    </row>
    <row r="170" spans="4:8" s="7" customFormat="1">
      <c r="D170" s="6"/>
      <c r="E170" s="6"/>
      <c r="F170" s="6"/>
      <c r="G170" s="6"/>
      <c r="H170" s="6"/>
    </row>
    <row r="171" spans="4:8" s="7" customFormat="1">
      <c r="D171" s="6"/>
      <c r="E171" s="6"/>
      <c r="F171" s="6"/>
      <c r="G171" s="6"/>
      <c r="H171" s="6"/>
    </row>
    <row r="172" spans="4:8" s="7" customFormat="1">
      <c r="D172" s="6"/>
      <c r="E172" s="6"/>
      <c r="F172" s="6"/>
      <c r="G172" s="6"/>
      <c r="H172" s="6"/>
    </row>
    <row r="173" spans="4:8" s="7" customFormat="1">
      <c r="D173" s="6"/>
      <c r="E173" s="6"/>
      <c r="F173" s="6"/>
      <c r="G173" s="6"/>
      <c r="H173" s="6"/>
    </row>
    <row r="174" spans="4:8" s="7" customFormat="1">
      <c r="D174" s="6"/>
      <c r="E174" s="6"/>
      <c r="F174" s="6"/>
      <c r="G174" s="6"/>
      <c r="H174" s="6"/>
    </row>
    <row r="175" spans="4:8" s="7" customFormat="1">
      <c r="D175" s="6"/>
      <c r="E175" s="6"/>
      <c r="F175" s="6"/>
      <c r="G175" s="6"/>
      <c r="H175" s="6"/>
    </row>
    <row r="176" spans="4:8" s="7" customFormat="1">
      <c r="D176" s="6"/>
      <c r="E176" s="6"/>
      <c r="F176" s="6"/>
      <c r="G176" s="6"/>
      <c r="H176" s="6"/>
    </row>
    <row r="177" spans="4:8" s="7" customFormat="1">
      <c r="D177" s="6"/>
      <c r="E177" s="6"/>
      <c r="F177" s="6"/>
      <c r="G177" s="6"/>
      <c r="H177" s="6"/>
    </row>
    <row r="178" spans="4:8" s="7" customFormat="1">
      <c r="D178" s="6"/>
      <c r="E178" s="6"/>
      <c r="F178" s="6"/>
      <c r="G178" s="6"/>
      <c r="H178" s="6"/>
    </row>
    <row r="179" spans="4:8" s="7" customFormat="1">
      <c r="D179" s="6"/>
      <c r="E179" s="6"/>
      <c r="F179" s="6"/>
      <c r="G179" s="6"/>
      <c r="H179" s="6"/>
    </row>
    <row r="180" spans="4:8" s="7" customFormat="1">
      <c r="D180" s="6"/>
      <c r="E180" s="6"/>
      <c r="F180" s="6"/>
      <c r="G180" s="6"/>
      <c r="H180" s="6"/>
    </row>
    <row r="181" spans="4:8" s="7" customFormat="1">
      <c r="D181" s="6"/>
      <c r="E181" s="6"/>
      <c r="F181" s="6"/>
      <c r="G181" s="6"/>
      <c r="H181" s="6"/>
    </row>
    <row r="182" spans="4:8" s="7" customFormat="1">
      <c r="D182" s="6"/>
      <c r="E182" s="6"/>
      <c r="F182" s="6"/>
      <c r="G182" s="6"/>
      <c r="H182" s="6"/>
    </row>
    <row r="183" spans="4:8" s="7" customFormat="1">
      <c r="D183" s="6"/>
      <c r="E183" s="6"/>
      <c r="F183" s="6"/>
      <c r="G183" s="6"/>
      <c r="H183" s="6"/>
    </row>
    <row r="184" spans="4:8" s="7" customFormat="1">
      <c r="D184" s="6"/>
      <c r="E184" s="6"/>
      <c r="F184" s="6"/>
      <c r="G184" s="6"/>
      <c r="H184" s="6"/>
    </row>
    <row r="185" spans="4:8" s="7" customFormat="1">
      <c r="D185" s="6"/>
      <c r="E185" s="6"/>
      <c r="F185" s="6"/>
      <c r="G185" s="6"/>
      <c r="H185" s="6"/>
    </row>
    <row r="186" spans="4:8" s="7" customFormat="1">
      <c r="D186" s="6"/>
      <c r="E186" s="6"/>
      <c r="F186" s="6"/>
      <c r="G186" s="6"/>
      <c r="H186" s="6"/>
    </row>
    <row r="187" spans="4:8" s="7" customFormat="1">
      <c r="D187" s="6"/>
      <c r="E187" s="6"/>
      <c r="F187" s="6"/>
      <c r="G187" s="6"/>
      <c r="H187" s="6"/>
    </row>
    <row r="188" spans="4:8" s="7" customFormat="1">
      <c r="D188" s="6"/>
      <c r="E188" s="6"/>
      <c r="F188" s="6"/>
      <c r="G188" s="6"/>
      <c r="H188" s="6"/>
    </row>
    <row r="189" spans="4:8" s="7" customFormat="1">
      <c r="D189" s="6"/>
      <c r="E189" s="6"/>
      <c r="F189" s="6"/>
      <c r="G189" s="6"/>
      <c r="H189" s="6"/>
    </row>
    <row r="190" spans="4:8" s="7" customFormat="1">
      <c r="D190" s="6"/>
      <c r="E190" s="6"/>
      <c r="F190" s="6"/>
      <c r="G190" s="6"/>
      <c r="H190" s="6"/>
    </row>
    <row r="191" spans="4:8" s="7" customFormat="1">
      <c r="D191" s="6"/>
      <c r="E191" s="6"/>
      <c r="F191" s="6"/>
      <c r="G191" s="6"/>
      <c r="H191" s="6"/>
    </row>
    <row r="192" spans="4:8" s="7" customFormat="1">
      <c r="D192" s="6"/>
      <c r="E192" s="6"/>
      <c r="F192" s="6"/>
      <c r="G192" s="6"/>
      <c r="H192" s="6"/>
    </row>
    <row r="193" spans="4:8" s="7" customFormat="1">
      <c r="D193" s="6"/>
      <c r="E193" s="6"/>
      <c r="F193" s="6"/>
      <c r="G193" s="6"/>
      <c r="H193" s="6"/>
    </row>
    <row r="194" spans="4:8" s="7" customFormat="1">
      <c r="D194" s="6"/>
      <c r="E194" s="6"/>
      <c r="F194" s="6"/>
      <c r="G194" s="6"/>
      <c r="H194" s="6"/>
    </row>
    <row r="195" spans="4:8" s="7" customFormat="1">
      <c r="D195" s="6"/>
      <c r="E195" s="6"/>
      <c r="F195" s="6"/>
      <c r="G195" s="6"/>
      <c r="H195" s="6"/>
    </row>
    <row r="196" spans="4:8" s="7" customFormat="1">
      <c r="D196" s="6"/>
      <c r="E196" s="6"/>
      <c r="F196" s="6"/>
      <c r="G196" s="6"/>
      <c r="H196" s="6"/>
    </row>
    <row r="197" spans="4:8" s="7" customFormat="1">
      <c r="D197" s="6"/>
      <c r="E197" s="6"/>
      <c r="F197" s="6"/>
      <c r="G197" s="6"/>
      <c r="H197" s="6"/>
    </row>
    <row r="198" spans="4:8" s="7" customFormat="1">
      <c r="D198" s="6"/>
      <c r="E198" s="6"/>
      <c r="F198" s="6"/>
      <c r="G198" s="6"/>
      <c r="H198" s="6"/>
    </row>
    <row r="199" spans="4:8" s="7" customFormat="1">
      <c r="D199" s="6"/>
      <c r="E199" s="6"/>
      <c r="F199" s="6"/>
      <c r="G199" s="6"/>
      <c r="H199" s="6"/>
    </row>
    <row r="200" spans="4:8" s="7" customFormat="1">
      <c r="D200" s="6"/>
      <c r="E200" s="6"/>
      <c r="F200" s="6"/>
      <c r="G200" s="6"/>
      <c r="H200" s="6"/>
    </row>
    <row r="201" spans="4:8" s="7" customFormat="1">
      <c r="D201" s="6"/>
      <c r="E201" s="6"/>
      <c r="F201" s="6"/>
      <c r="G201" s="6"/>
      <c r="H201" s="6"/>
    </row>
    <row r="202" spans="4:8" s="7" customFormat="1">
      <c r="D202" s="6"/>
      <c r="E202" s="6"/>
      <c r="F202" s="6"/>
      <c r="G202" s="6"/>
      <c r="H202" s="6"/>
    </row>
    <row r="203" spans="4:8" s="7" customFormat="1">
      <c r="D203" s="6"/>
      <c r="E203" s="6"/>
      <c r="F203" s="6"/>
      <c r="G203" s="6"/>
      <c r="H203" s="6"/>
    </row>
    <row r="204" spans="4:8" s="7" customFormat="1">
      <c r="D204" s="6"/>
      <c r="E204" s="6"/>
      <c r="F204" s="6"/>
      <c r="G204" s="6"/>
      <c r="H204" s="6"/>
    </row>
    <row r="205" spans="4:8" s="7" customFormat="1">
      <c r="D205" s="6"/>
      <c r="E205" s="6"/>
      <c r="F205" s="6"/>
      <c r="G205" s="6"/>
      <c r="H205" s="6"/>
    </row>
    <row r="206" spans="4:8" s="7" customFormat="1">
      <c r="D206" s="6"/>
      <c r="E206" s="6"/>
      <c r="F206" s="6"/>
      <c r="G206" s="6"/>
      <c r="H206" s="6"/>
    </row>
    <row r="207" spans="4:8" s="7" customFormat="1">
      <c r="D207" s="6"/>
      <c r="E207" s="6"/>
      <c r="F207" s="6"/>
      <c r="G207" s="6"/>
      <c r="H207" s="6"/>
    </row>
    <row r="208" spans="4:8" s="7" customFormat="1">
      <c r="D208" s="6"/>
      <c r="E208" s="6"/>
      <c r="F208" s="6"/>
      <c r="G208" s="6"/>
      <c r="H208" s="6"/>
    </row>
    <row r="209" spans="4:8" s="7" customFormat="1">
      <c r="D209" s="6"/>
      <c r="E209" s="6"/>
      <c r="F209" s="6"/>
      <c r="G209" s="6"/>
      <c r="H209" s="6"/>
    </row>
    <row r="210" spans="4:8" s="7" customFormat="1">
      <c r="D210" s="6"/>
      <c r="E210" s="6"/>
      <c r="F210" s="6"/>
      <c r="G210" s="6"/>
      <c r="H210" s="6"/>
    </row>
    <row r="211" spans="4:8" s="7" customFormat="1">
      <c r="D211" s="6"/>
      <c r="E211" s="6"/>
      <c r="F211" s="6"/>
      <c r="G211" s="6"/>
      <c r="H211" s="6"/>
    </row>
    <row r="212" spans="4:8" s="7" customFormat="1">
      <c r="D212" s="6"/>
      <c r="E212" s="6"/>
      <c r="F212" s="6"/>
      <c r="G212" s="6"/>
      <c r="H212" s="6"/>
    </row>
    <row r="213" spans="4:8" s="7" customFormat="1">
      <c r="D213" s="6"/>
      <c r="E213" s="6"/>
      <c r="F213" s="6"/>
      <c r="G213" s="6"/>
      <c r="H213" s="6"/>
    </row>
    <row r="214" spans="4:8" s="7" customFormat="1">
      <c r="D214" s="6"/>
      <c r="E214" s="6"/>
      <c r="F214" s="6"/>
      <c r="G214" s="6"/>
      <c r="H214" s="6"/>
    </row>
    <row r="215" spans="4:8" s="7" customFormat="1">
      <c r="D215" s="6"/>
      <c r="E215" s="6"/>
      <c r="F215" s="6"/>
      <c r="G215" s="6"/>
      <c r="H215" s="6"/>
    </row>
    <row r="216" spans="4:8" s="7" customFormat="1">
      <c r="D216" s="6"/>
      <c r="E216" s="6"/>
      <c r="F216" s="6"/>
      <c r="G216" s="6"/>
      <c r="H216" s="6"/>
    </row>
    <row r="217" spans="4:8" s="7" customFormat="1">
      <c r="D217" s="6"/>
      <c r="E217" s="6"/>
      <c r="F217" s="6"/>
      <c r="G217" s="6"/>
      <c r="H217" s="6"/>
    </row>
    <row r="218" spans="4:8" s="7" customFormat="1">
      <c r="D218" s="6"/>
      <c r="E218" s="6"/>
      <c r="F218" s="6"/>
      <c r="G218" s="6"/>
      <c r="H218" s="6"/>
    </row>
    <row r="219" spans="4:8" s="7" customFormat="1">
      <c r="D219" s="6"/>
      <c r="E219" s="6"/>
      <c r="F219" s="6"/>
      <c r="G219" s="6"/>
      <c r="H219" s="6"/>
    </row>
    <row r="220" spans="4:8" s="7" customFormat="1">
      <c r="D220" s="6"/>
      <c r="E220" s="6"/>
      <c r="F220" s="6"/>
      <c r="G220" s="6"/>
      <c r="H220" s="6"/>
    </row>
    <row r="221" spans="4:8" s="7" customFormat="1">
      <c r="D221" s="6"/>
      <c r="E221" s="6"/>
      <c r="F221" s="6"/>
      <c r="G221" s="6"/>
      <c r="H221" s="6"/>
    </row>
    <row r="222" spans="4:8" s="7" customFormat="1">
      <c r="D222" s="6"/>
      <c r="E222" s="6"/>
      <c r="F222" s="6"/>
      <c r="G222" s="6"/>
      <c r="H222" s="6"/>
    </row>
    <row r="223" spans="4:8" s="7" customFormat="1">
      <c r="D223" s="6"/>
      <c r="E223" s="6"/>
      <c r="F223" s="6"/>
      <c r="G223" s="6"/>
      <c r="H223" s="6"/>
    </row>
    <row r="224" spans="4:8" s="7" customFormat="1">
      <c r="D224" s="6"/>
      <c r="E224" s="6"/>
      <c r="F224" s="6"/>
      <c r="G224" s="6"/>
      <c r="H224" s="6"/>
    </row>
    <row r="225" spans="4:8" s="7" customFormat="1">
      <c r="D225" s="6"/>
      <c r="E225" s="6"/>
      <c r="F225" s="6"/>
      <c r="G225" s="6"/>
      <c r="H225" s="6"/>
    </row>
    <row r="226" spans="4:8" s="7" customFormat="1">
      <c r="D226" s="6"/>
      <c r="E226" s="6"/>
      <c r="F226" s="6"/>
      <c r="G226" s="6"/>
      <c r="H226" s="6"/>
    </row>
    <row r="227" spans="4:8" s="7" customFormat="1">
      <c r="D227" s="6"/>
      <c r="E227" s="6"/>
      <c r="F227" s="6"/>
      <c r="G227" s="6"/>
      <c r="H227" s="6"/>
    </row>
    <row r="228" spans="4:8" s="7" customFormat="1">
      <c r="D228" s="6"/>
      <c r="E228" s="6"/>
      <c r="F228" s="6"/>
      <c r="G228" s="6"/>
      <c r="H228" s="6"/>
    </row>
    <row r="229" spans="4:8" s="7" customFormat="1">
      <c r="D229" s="6"/>
      <c r="E229" s="6"/>
      <c r="F229" s="6"/>
      <c r="G229" s="6"/>
      <c r="H229" s="6"/>
    </row>
    <row r="230" spans="4:8" s="7" customFormat="1">
      <c r="D230" s="6"/>
      <c r="E230" s="6"/>
      <c r="F230" s="6"/>
      <c r="G230" s="6"/>
      <c r="H230" s="6"/>
    </row>
    <row r="231" spans="4:8" s="7" customFormat="1">
      <c r="D231" s="6"/>
      <c r="E231" s="6"/>
      <c r="F231" s="6"/>
      <c r="G231" s="6"/>
      <c r="H231" s="6"/>
    </row>
    <row r="232" spans="4:8" s="7" customFormat="1">
      <c r="D232" s="6"/>
      <c r="E232" s="6"/>
      <c r="F232" s="6"/>
      <c r="G232" s="6"/>
      <c r="H232" s="6"/>
    </row>
    <row r="233" spans="4:8" s="7" customFormat="1">
      <c r="D233" s="6"/>
      <c r="E233" s="6"/>
      <c r="F233" s="6"/>
      <c r="G233" s="6"/>
      <c r="H233" s="6"/>
    </row>
    <row r="234" spans="4:8" s="7" customFormat="1">
      <c r="D234" s="6"/>
      <c r="E234" s="6"/>
      <c r="F234" s="6"/>
      <c r="G234" s="6"/>
      <c r="H234" s="6"/>
    </row>
    <row r="235" spans="4:8" s="7" customFormat="1">
      <c r="D235" s="6"/>
      <c r="E235" s="6"/>
      <c r="F235" s="6"/>
      <c r="G235" s="6"/>
      <c r="H235" s="6"/>
    </row>
    <row r="236" spans="4:8" s="7" customFormat="1">
      <c r="D236" s="6"/>
      <c r="E236" s="6"/>
      <c r="F236" s="6"/>
      <c r="G236" s="6"/>
      <c r="H236" s="6"/>
    </row>
    <row r="237" spans="4:8" s="7" customFormat="1">
      <c r="D237" s="6"/>
      <c r="E237" s="6"/>
      <c r="F237" s="6"/>
      <c r="G237" s="6"/>
      <c r="H237" s="6"/>
    </row>
    <row r="238" spans="4:8" s="7" customFormat="1">
      <c r="D238" s="6"/>
      <c r="E238" s="6"/>
      <c r="F238" s="6"/>
      <c r="G238" s="6"/>
      <c r="H238" s="6"/>
    </row>
    <row r="239" spans="4:8" s="7" customFormat="1">
      <c r="D239" s="6"/>
      <c r="E239" s="6"/>
      <c r="F239" s="6"/>
      <c r="G239" s="6"/>
      <c r="H239" s="6"/>
    </row>
    <row r="240" spans="4:8" s="7" customFormat="1">
      <c r="D240" s="6"/>
      <c r="E240" s="6"/>
      <c r="F240" s="6"/>
      <c r="G240" s="6"/>
      <c r="H240" s="6"/>
    </row>
    <row r="241" spans="4:8" s="7" customFormat="1">
      <c r="D241" s="6"/>
      <c r="E241" s="6"/>
      <c r="F241" s="6"/>
      <c r="G241" s="6"/>
      <c r="H241" s="6"/>
    </row>
    <row r="242" spans="4:8" s="7" customFormat="1">
      <c r="D242" s="6"/>
      <c r="E242" s="6"/>
      <c r="F242" s="6"/>
      <c r="G242" s="6"/>
      <c r="H242" s="6"/>
    </row>
    <row r="243" spans="4:8" s="7" customFormat="1">
      <c r="D243" s="6"/>
      <c r="E243" s="6"/>
      <c r="F243" s="6"/>
      <c r="G243" s="6"/>
      <c r="H243" s="6"/>
    </row>
    <row r="244" spans="4:8" s="7" customFormat="1">
      <c r="D244" s="6"/>
      <c r="E244" s="6"/>
      <c r="F244" s="6"/>
      <c r="G244" s="6"/>
      <c r="H244" s="6"/>
    </row>
    <row r="245" spans="4:8" s="7" customFormat="1">
      <c r="D245" s="6"/>
      <c r="E245" s="6"/>
      <c r="F245" s="6"/>
      <c r="G245" s="6"/>
      <c r="H245" s="6"/>
    </row>
    <row r="246" spans="4:8" s="7" customFormat="1">
      <c r="D246" s="6"/>
      <c r="E246" s="6"/>
      <c r="F246" s="6"/>
      <c r="G246" s="6"/>
      <c r="H246" s="6"/>
    </row>
    <row r="247" spans="4:8" s="7" customFormat="1">
      <c r="D247" s="6"/>
      <c r="E247" s="6"/>
      <c r="F247" s="6"/>
      <c r="G247" s="6"/>
      <c r="H247" s="6"/>
    </row>
    <row r="248" spans="4:8" s="7" customFormat="1">
      <c r="D248" s="6"/>
      <c r="E248" s="6"/>
      <c r="F248" s="6"/>
      <c r="G248" s="6"/>
      <c r="H248" s="6"/>
    </row>
    <row r="249" spans="4:8" s="7" customFormat="1">
      <c r="D249" s="6"/>
      <c r="E249" s="6"/>
      <c r="F249" s="6"/>
      <c r="G249" s="6"/>
      <c r="H249" s="6"/>
    </row>
    <row r="250" spans="4:8" s="7" customFormat="1">
      <c r="D250" s="6"/>
      <c r="E250" s="6"/>
      <c r="F250" s="6"/>
      <c r="G250" s="6"/>
      <c r="H250" s="6"/>
    </row>
    <row r="251" spans="4:8" s="7" customFormat="1">
      <c r="D251" s="6"/>
      <c r="E251" s="6"/>
      <c r="F251" s="6"/>
      <c r="G251" s="6"/>
      <c r="H251" s="6"/>
    </row>
    <row r="252" spans="4:8" s="7" customFormat="1">
      <c r="D252" s="6"/>
      <c r="E252" s="6"/>
      <c r="F252" s="6"/>
      <c r="G252" s="6"/>
      <c r="H252" s="6"/>
    </row>
    <row r="253" spans="4:8" s="7" customFormat="1">
      <c r="D253" s="6"/>
      <c r="E253" s="6"/>
      <c r="F253" s="6"/>
      <c r="G253" s="6"/>
      <c r="H253" s="6"/>
    </row>
    <row r="254" spans="4:8" s="7" customFormat="1">
      <c r="D254" s="6"/>
      <c r="E254" s="6"/>
      <c r="F254" s="6"/>
      <c r="G254" s="6"/>
      <c r="H254" s="6"/>
    </row>
    <row r="255" spans="4:8" s="7" customFormat="1">
      <c r="D255" s="6"/>
      <c r="E255" s="6"/>
      <c r="F255" s="6"/>
      <c r="G255" s="6"/>
      <c r="H255" s="6"/>
    </row>
    <row r="256" spans="4:8" s="7" customFormat="1">
      <c r="D256" s="6"/>
      <c r="E256" s="6"/>
      <c r="F256" s="6"/>
      <c r="G256" s="6"/>
      <c r="H256" s="6"/>
    </row>
    <row r="257" spans="4:8" s="7" customFormat="1">
      <c r="D257" s="6"/>
      <c r="E257" s="6"/>
      <c r="F257" s="6"/>
      <c r="G257" s="6"/>
      <c r="H257" s="6"/>
    </row>
    <row r="258" spans="4:8" s="7" customFormat="1">
      <c r="D258" s="6"/>
      <c r="E258" s="6"/>
      <c r="F258" s="6"/>
      <c r="G258" s="6"/>
      <c r="H258" s="6"/>
    </row>
    <row r="259" spans="4:8" s="7" customFormat="1">
      <c r="D259" s="6"/>
      <c r="E259" s="6"/>
      <c r="F259" s="6"/>
      <c r="G259" s="6"/>
      <c r="H259" s="6"/>
    </row>
    <row r="260" spans="4:8" s="7" customFormat="1">
      <c r="D260" s="6"/>
      <c r="E260" s="6"/>
      <c r="F260" s="6"/>
      <c r="G260" s="6"/>
      <c r="H260" s="6"/>
    </row>
    <row r="261" spans="4:8" s="7" customFormat="1">
      <c r="D261" s="6"/>
      <c r="E261" s="6"/>
      <c r="F261" s="6"/>
      <c r="G261" s="6"/>
      <c r="H261" s="6"/>
    </row>
    <row r="262" spans="4:8" s="7" customFormat="1">
      <c r="D262" s="6"/>
      <c r="E262" s="6"/>
      <c r="F262" s="6"/>
      <c r="G262" s="6"/>
      <c r="H262" s="6"/>
    </row>
    <row r="263" spans="4:8" s="7" customFormat="1">
      <c r="D263" s="6"/>
      <c r="E263" s="6"/>
      <c r="F263" s="6"/>
      <c r="G263" s="6"/>
      <c r="H263" s="6"/>
    </row>
    <row r="264" spans="4:8" s="7" customFormat="1">
      <c r="D264" s="6"/>
      <c r="E264" s="6"/>
      <c r="F264" s="6"/>
      <c r="G264" s="6"/>
      <c r="H264" s="6"/>
    </row>
    <row r="265" spans="4:8" s="7" customFormat="1">
      <c r="D265" s="6"/>
      <c r="E265" s="6"/>
      <c r="F265" s="6"/>
      <c r="G265" s="6"/>
      <c r="H265" s="6"/>
    </row>
    <row r="266" spans="4:8" s="7" customFormat="1">
      <c r="D266" s="6"/>
      <c r="E266" s="6"/>
      <c r="F266" s="6"/>
      <c r="G266" s="6"/>
      <c r="H266" s="6"/>
    </row>
    <row r="267" spans="4:8" s="7" customFormat="1">
      <c r="D267" s="6"/>
      <c r="E267" s="6"/>
      <c r="F267" s="6"/>
      <c r="G267" s="6"/>
      <c r="H267" s="6"/>
    </row>
    <row r="268" spans="4:8" s="7" customFormat="1">
      <c r="D268" s="6"/>
      <c r="E268" s="6"/>
      <c r="F268" s="6"/>
      <c r="G268" s="6"/>
      <c r="H268" s="6"/>
    </row>
    <row r="269" spans="4:8" s="7" customFormat="1">
      <c r="D269" s="6"/>
      <c r="E269" s="6"/>
      <c r="F269" s="6"/>
      <c r="G269" s="6"/>
      <c r="H269" s="6"/>
    </row>
    <row r="270" spans="4:8" s="7" customFormat="1">
      <c r="D270" s="6"/>
      <c r="E270" s="6"/>
      <c r="F270" s="6"/>
      <c r="G270" s="6"/>
      <c r="H270" s="6"/>
    </row>
    <row r="271" spans="4:8" s="7" customFormat="1">
      <c r="D271" s="6"/>
      <c r="E271" s="6"/>
      <c r="F271" s="6"/>
      <c r="G271" s="6"/>
      <c r="H271" s="6"/>
    </row>
    <row r="272" spans="4:8" s="7" customFormat="1">
      <c r="D272" s="6"/>
      <c r="E272" s="6"/>
      <c r="F272" s="6"/>
      <c r="G272" s="6"/>
      <c r="H272" s="6"/>
    </row>
    <row r="273" spans="4:8" s="7" customFormat="1">
      <c r="D273" s="6"/>
      <c r="E273" s="6"/>
      <c r="F273" s="6"/>
      <c r="G273" s="6"/>
      <c r="H273" s="6"/>
    </row>
    <row r="274" spans="4:8" s="7" customFormat="1">
      <c r="D274" s="6"/>
      <c r="E274" s="6"/>
      <c r="F274" s="6"/>
      <c r="G274" s="6"/>
      <c r="H274" s="6"/>
    </row>
    <row r="275" spans="4:8" s="7" customFormat="1">
      <c r="D275" s="6"/>
      <c r="E275" s="6"/>
      <c r="F275" s="6"/>
      <c r="G275" s="6"/>
      <c r="H275" s="6"/>
    </row>
    <row r="276" spans="4:8" s="7" customFormat="1">
      <c r="D276" s="6"/>
      <c r="E276" s="6"/>
      <c r="F276" s="6"/>
      <c r="G276" s="6"/>
      <c r="H276" s="6"/>
    </row>
    <row r="277" spans="4:8" s="7" customFormat="1">
      <c r="D277" s="6"/>
      <c r="E277" s="6"/>
      <c r="F277" s="6"/>
      <c r="G277" s="6"/>
      <c r="H277" s="6"/>
    </row>
    <row r="278" spans="4:8" s="7" customFormat="1">
      <c r="D278" s="6"/>
      <c r="E278" s="6"/>
      <c r="F278" s="6"/>
      <c r="G278" s="6"/>
      <c r="H278" s="6"/>
    </row>
    <row r="279" spans="4:8" s="7" customFormat="1">
      <c r="D279" s="6"/>
      <c r="E279" s="6"/>
      <c r="F279" s="6"/>
      <c r="G279" s="6"/>
      <c r="H279" s="6"/>
    </row>
    <row r="280" spans="4:8" s="7" customFormat="1">
      <c r="D280" s="6"/>
      <c r="E280" s="6"/>
      <c r="F280" s="6"/>
      <c r="G280" s="6"/>
      <c r="H280" s="6"/>
    </row>
    <row r="281" spans="4:8" s="7" customFormat="1">
      <c r="D281" s="6"/>
      <c r="E281" s="6"/>
      <c r="F281" s="6"/>
      <c r="G281" s="6"/>
      <c r="H281" s="6"/>
    </row>
    <row r="282" spans="4:8" s="7" customFormat="1">
      <c r="D282" s="6"/>
      <c r="E282" s="6"/>
      <c r="F282" s="6"/>
      <c r="G282" s="6"/>
      <c r="H282" s="6"/>
    </row>
    <row r="283" spans="4:8" s="7" customFormat="1">
      <c r="D283" s="6"/>
      <c r="E283" s="6"/>
      <c r="F283" s="6"/>
      <c r="G283" s="6"/>
      <c r="H283" s="6"/>
    </row>
    <row r="284" spans="4:8" s="7" customFormat="1">
      <c r="D284" s="6"/>
      <c r="E284" s="6"/>
      <c r="F284" s="6"/>
      <c r="G284" s="6"/>
      <c r="H284" s="6"/>
    </row>
    <row r="285" spans="4:8" s="7" customFormat="1">
      <c r="D285" s="6"/>
      <c r="E285" s="6"/>
      <c r="F285" s="6"/>
      <c r="G285" s="6"/>
      <c r="H285" s="6"/>
    </row>
    <row r="286" spans="4:8" s="7" customFormat="1">
      <c r="D286" s="6"/>
      <c r="E286" s="6"/>
      <c r="F286" s="6"/>
      <c r="G286" s="6"/>
      <c r="H286" s="6"/>
    </row>
    <row r="287" spans="4:8" s="7" customFormat="1">
      <c r="D287" s="6"/>
      <c r="E287" s="6"/>
      <c r="F287" s="6"/>
      <c r="G287" s="6"/>
      <c r="H287" s="6"/>
    </row>
    <row r="288" spans="4:8" s="7" customFormat="1">
      <c r="D288" s="6"/>
      <c r="E288" s="6"/>
      <c r="F288" s="6"/>
      <c r="G288" s="6"/>
      <c r="H288" s="6"/>
    </row>
    <row r="289" spans="4:8" s="7" customFormat="1">
      <c r="D289" s="6"/>
      <c r="E289" s="6"/>
      <c r="F289" s="6"/>
      <c r="G289" s="6"/>
      <c r="H289" s="6"/>
    </row>
    <row r="290" spans="4:8" s="7" customFormat="1">
      <c r="D290" s="6"/>
      <c r="E290" s="6"/>
      <c r="F290" s="6"/>
      <c r="G290" s="6"/>
      <c r="H290" s="6"/>
    </row>
    <row r="291" spans="4:8" s="7" customFormat="1">
      <c r="D291" s="6"/>
      <c r="E291" s="6"/>
      <c r="F291" s="6"/>
      <c r="G291" s="6"/>
      <c r="H291" s="6"/>
    </row>
    <row r="292" spans="4:8" s="7" customFormat="1">
      <c r="D292" s="6"/>
      <c r="E292" s="6"/>
      <c r="F292" s="6"/>
      <c r="G292" s="6"/>
      <c r="H292" s="6"/>
    </row>
    <row r="293" spans="4:8" s="7" customFormat="1">
      <c r="D293" s="6"/>
      <c r="E293" s="6"/>
      <c r="F293" s="6"/>
      <c r="G293" s="6"/>
      <c r="H293" s="6"/>
    </row>
    <row r="294" spans="4:8" s="7" customFormat="1">
      <c r="D294" s="6"/>
      <c r="E294" s="6"/>
      <c r="F294" s="6"/>
      <c r="G294" s="6"/>
      <c r="H294" s="6"/>
    </row>
    <row r="295" spans="4:8" s="7" customFormat="1">
      <c r="D295" s="6"/>
      <c r="E295" s="6"/>
      <c r="F295" s="6"/>
      <c r="G295" s="6"/>
      <c r="H295" s="6"/>
    </row>
    <row r="296" spans="4:8" s="7" customFormat="1">
      <c r="D296" s="6"/>
      <c r="E296" s="6"/>
      <c r="F296" s="6"/>
      <c r="G296" s="6"/>
      <c r="H296" s="6"/>
    </row>
    <row r="297" spans="4:8" s="7" customFormat="1">
      <c r="D297" s="6"/>
      <c r="E297" s="6"/>
      <c r="F297" s="6"/>
      <c r="G297" s="6"/>
      <c r="H297" s="6"/>
    </row>
    <row r="298" spans="4:8" s="7" customFormat="1">
      <c r="D298" s="6"/>
      <c r="E298" s="6"/>
      <c r="F298" s="6"/>
      <c r="G298" s="6"/>
      <c r="H298" s="6"/>
    </row>
    <row r="299" spans="4:8" s="7" customFormat="1">
      <c r="D299" s="6"/>
      <c r="E299" s="6"/>
      <c r="F299" s="6"/>
      <c r="G299" s="6"/>
      <c r="H299" s="6"/>
    </row>
    <row r="300" spans="4:8" s="7" customFormat="1">
      <c r="D300" s="6"/>
      <c r="E300" s="6"/>
      <c r="F300" s="6"/>
      <c r="G300" s="6"/>
      <c r="H300" s="6"/>
    </row>
    <row r="301" spans="4:8" s="7" customFormat="1">
      <c r="D301" s="6"/>
      <c r="E301" s="6"/>
      <c r="F301" s="6"/>
      <c r="G301" s="6"/>
      <c r="H301" s="6"/>
    </row>
    <row r="302" spans="4:8" s="7" customFormat="1">
      <c r="D302" s="6"/>
      <c r="E302" s="6"/>
      <c r="F302" s="6"/>
      <c r="G302" s="6"/>
      <c r="H302" s="6"/>
    </row>
    <row r="303" spans="4:8" s="7" customFormat="1">
      <c r="D303" s="6"/>
      <c r="E303" s="6"/>
      <c r="F303" s="6"/>
      <c r="G303" s="6"/>
      <c r="H303" s="6"/>
    </row>
    <row r="304" spans="4:8" s="7" customFormat="1">
      <c r="D304" s="6"/>
      <c r="E304" s="6"/>
      <c r="F304" s="6"/>
      <c r="G304" s="6"/>
      <c r="H304" s="6"/>
    </row>
    <row r="305" spans="4:8" s="7" customFormat="1">
      <c r="D305" s="6"/>
      <c r="E305" s="6"/>
      <c r="F305" s="6"/>
      <c r="G305" s="6"/>
      <c r="H305" s="6"/>
    </row>
    <row r="306" spans="4:8" s="7" customFormat="1">
      <c r="D306" s="6"/>
      <c r="E306" s="6"/>
      <c r="F306" s="6"/>
      <c r="G306" s="6"/>
      <c r="H306" s="6"/>
    </row>
    <row r="307" spans="4:8" s="7" customFormat="1">
      <c r="D307" s="6"/>
      <c r="E307" s="6"/>
      <c r="F307" s="6"/>
      <c r="G307" s="6"/>
      <c r="H307" s="6"/>
    </row>
    <row r="308" spans="4:8" s="7" customFormat="1">
      <c r="D308" s="6"/>
      <c r="E308" s="6"/>
      <c r="F308" s="6"/>
      <c r="G308" s="6"/>
      <c r="H308" s="6"/>
    </row>
    <row r="309" spans="4:8" s="7" customFormat="1">
      <c r="D309" s="6"/>
      <c r="E309" s="6"/>
      <c r="F309" s="6"/>
      <c r="G309" s="6"/>
      <c r="H309" s="6"/>
    </row>
    <row r="310" spans="4:8" s="7" customFormat="1">
      <c r="D310" s="6"/>
      <c r="E310" s="6"/>
      <c r="F310" s="6"/>
      <c r="G310" s="6"/>
      <c r="H310" s="6"/>
    </row>
    <row r="311" spans="4:8" s="7" customFormat="1">
      <c r="D311" s="6"/>
      <c r="E311" s="6"/>
      <c r="F311" s="6"/>
      <c r="G311" s="6"/>
      <c r="H311" s="6"/>
    </row>
    <row r="312" spans="4:8" s="7" customFormat="1">
      <c r="D312" s="6"/>
      <c r="E312" s="6"/>
      <c r="F312" s="6"/>
      <c r="G312" s="6"/>
      <c r="H312" s="6"/>
    </row>
    <row r="313" spans="4:8" s="7" customFormat="1">
      <c r="D313" s="6"/>
      <c r="E313" s="6"/>
      <c r="F313" s="6"/>
      <c r="G313" s="6"/>
      <c r="H313" s="6"/>
    </row>
    <row r="314" spans="4:8" s="7" customFormat="1">
      <c r="D314" s="6"/>
      <c r="E314" s="6"/>
      <c r="F314" s="6"/>
      <c r="G314" s="6"/>
      <c r="H314" s="6"/>
    </row>
    <row r="315" spans="4:8" s="7" customFormat="1">
      <c r="D315" s="6"/>
      <c r="E315" s="6"/>
      <c r="F315" s="6"/>
      <c r="G315" s="6"/>
      <c r="H315" s="6"/>
    </row>
    <row r="316" spans="4:8" s="7" customFormat="1">
      <c r="D316" s="6"/>
      <c r="E316" s="6"/>
      <c r="F316" s="6"/>
      <c r="G316" s="6"/>
      <c r="H316" s="6"/>
    </row>
    <row r="317" spans="4:8" s="7" customFormat="1">
      <c r="D317" s="6"/>
      <c r="E317" s="6"/>
      <c r="F317" s="6"/>
      <c r="G317" s="6"/>
      <c r="H317" s="6"/>
    </row>
    <row r="318" spans="4:8" s="7" customFormat="1">
      <c r="D318" s="6"/>
      <c r="E318" s="6"/>
      <c r="F318" s="6"/>
      <c r="G318" s="6"/>
      <c r="H318" s="6"/>
    </row>
    <row r="319" spans="4:8" s="7" customFormat="1">
      <c r="D319" s="6"/>
      <c r="E319" s="6"/>
      <c r="F319" s="6"/>
      <c r="G319" s="6"/>
      <c r="H319" s="6"/>
    </row>
    <row r="320" spans="4:8" s="7" customFormat="1">
      <c r="D320" s="6"/>
      <c r="E320" s="6"/>
      <c r="F320" s="6"/>
      <c r="G320" s="6"/>
      <c r="H320" s="6"/>
    </row>
    <row r="321" spans="4:8" s="7" customFormat="1">
      <c r="D321" s="6"/>
      <c r="E321" s="6"/>
      <c r="F321" s="6"/>
      <c r="G321" s="6"/>
      <c r="H321" s="6"/>
    </row>
    <row r="322" spans="4:8" s="7" customFormat="1">
      <c r="D322" s="6"/>
      <c r="E322" s="6"/>
      <c r="F322" s="6"/>
      <c r="G322" s="6"/>
      <c r="H322" s="6"/>
    </row>
    <row r="323" spans="4:8" s="7" customFormat="1">
      <c r="D323" s="6"/>
      <c r="E323" s="6"/>
      <c r="F323" s="6"/>
      <c r="G323" s="6"/>
      <c r="H323" s="6"/>
    </row>
    <row r="324" spans="4:8" s="7" customFormat="1">
      <c r="D324" s="6"/>
      <c r="E324" s="6"/>
      <c r="F324" s="6"/>
      <c r="G324" s="6"/>
      <c r="H324" s="6"/>
    </row>
    <row r="325" spans="4:8" s="7" customFormat="1">
      <c r="D325" s="6"/>
      <c r="E325" s="6"/>
      <c r="F325" s="6"/>
      <c r="G325" s="6"/>
      <c r="H325" s="6"/>
    </row>
    <row r="326" spans="4:8" s="7" customFormat="1">
      <c r="D326" s="6"/>
      <c r="E326" s="6"/>
      <c r="F326" s="6"/>
      <c r="G326" s="6"/>
      <c r="H326" s="6"/>
    </row>
    <row r="327" spans="4:8" s="7" customFormat="1">
      <c r="D327" s="6"/>
      <c r="E327" s="6"/>
      <c r="F327" s="6"/>
      <c r="G327" s="6"/>
      <c r="H327" s="6"/>
    </row>
    <row r="328" spans="4:8" s="7" customFormat="1">
      <c r="D328" s="6"/>
      <c r="E328" s="6"/>
      <c r="F328" s="6"/>
      <c r="G328" s="6"/>
      <c r="H328" s="6"/>
    </row>
    <row r="329" spans="4:8" s="7" customFormat="1">
      <c r="D329" s="6"/>
      <c r="E329" s="6"/>
      <c r="F329" s="6"/>
      <c r="G329" s="6"/>
      <c r="H329" s="6"/>
    </row>
    <row r="330" spans="4:8" s="7" customFormat="1">
      <c r="D330" s="6"/>
      <c r="E330" s="6"/>
      <c r="F330" s="6"/>
      <c r="G330" s="6"/>
      <c r="H330" s="6"/>
    </row>
    <row r="331" spans="4:8" s="7" customFormat="1">
      <c r="D331" s="6"/>
      <c r="E331" s="6"/>
      <c r="F331" s="6"/>
      <c r="G331" s="6"/>
      <c r="H331" s="6"/>
    </row>
    <row r="332" spans="4:8" s="7" customFormat="1">
      <c r="D332" s="6"/>
      <c r="E332" s="6"/>
      <c r="F332" s="6"/>
      <c r="G332" s="6"/>
      <c r="H332" s="6"/>
    </row>
    <row r="333" spans="4:8" s="7" customFormat="1">
      <c r="D333" s="6"/>
      <c r="E333" s="6"/>
      <c r="F333" s="6"/>
      <c r="G333" s="6"/>
      <c r="H333" s="6"/>
    </row>
    <row r="334" spans="4:8" s="7" customFormat="1">
      <c r="D334" s="6"/>
      <c r="E334" s="6"/>
      <c r="F334" s="6"/>
      <c r="G334" s="6"/>
      <c r="H334" s="6"/>
    </row>
    <row r="335" spans="4:8" s="7" customFormat="1">
      <c r="D335" s="6"/>
      <c r="E335" s="6"/>
      <c r="F335" s="6"/>
      <c r="G335" s="6"/>
      <c r="H335" s="6"/>
    </row>
    <row r="336" spans="4:8" s="7" customFormat="1">
      <c r="D336" s="6"/>
      <c r="E336" s="6"/>
      <c r="F336" s="6"/>
      <c r="G336" s="6"/>
      <c r="H336" s="6"/>
    </row>
    <row r="337" spans="4:8" s="7" customFormat="1">
      <c r="D337" s="6"/>
      <c r="E337" s="6"/>
      <c r="F337" s="6"/>
      <c r="G337" s="6"/>
      <c r="H337" s="6"/>
    </row>
    <row r="338" spans="4:8" s="7" customFormat="1">
      <c r="D338" s="6"/>
      <c r="E338" s="6"/>
      <c r="F338" s="6"/>
      <c r="G338" s="6"/>
      <c r="H338" s="6"/>
    </row>
    <row r="339" spans="4:8" s="7" customFormat="1">
      <c r="D339" s="6"/>
      <c r="E339" s="6"/>
      <c r="F339" s="6"/>
      <c r="G339" s="6"/>
      <c r="H339" s="6"/>
    </row>
    <row r="340" spans="4:8" s="7" customFormat="1">
      <c r="D340" s="6"/>
      <c r="E340" s="6"/>
      <c r="F340" s="6"/>
      <c r="G340" s="6"/>
      <c r="H340" s="6"/>
    </row>
    <row r="341" spans="4:8" s="7" customFormat="1">
      <c r="D341" s="6"/>
      <c r="E341" s="6"/>
      <c r="F341" s="6"/>
      <c r="G341" s="6"/>
      <c r="H341" s="6"/>
    </row>
    <row r="342" spans="4:8" s="7" customFormat="1">
      <c r="D342" s="6"/>
      <c r="E342" s="6"/>
      <c r="F342" s="6"/>
      <c r="G342" s="6"/>
      <c r="H342" s="6"/>
    </row>
    <row r="343" spans="4:8" s="7" customFormat="1">
      <c r="D343" s="6"/>
      <c r="E343" s="6"/>
      <c r="F343" s="6"/>
      <c r="G343" s="6"/>
      <c r="H343" s="6"/>
    </row>
    <row r="344" spans="4:8" s="7" customFormat="1">
      <c r="D344" s="6"/>
      <c r="E344" s="6"/>
      <c r="F344" s="6"/>
      <c r="G344" s="6"/>
      <c r="H344" s="6"/>
    </row>
    <row r="345" spans="4:8" s="7" customFormat="1">
      <c r="D345" s="6"/>
      <c r="E345" s="6"/>
      <c r="F345" s="6"/>
      <c r="G345" s="6"/>
      <c r="H345" s="6"/>
    </row>
    <row r="346" spans="4:8" s="7" customFormat="1">
      <c r="D346" s="6"/>
      <c r="E346" s="6"/>
      <c r="F346" s="6"/>
      <c r="G346" s="6"/>
      <c r="H346" s="6"/>
    </row>
    <row r="347" spans="4:8" s="7" customFormat="1">
      <c r="D347" s="6"/>
      <c r="E347" s="6"/>
      <c r="F347" s="6"/>
      <c r="G347" s="6"/>
      <c r="H347" s="6"/>
    </row>
    <row r="348" spans="4:8" s="7" customFormat="1">
      <c r="D348" s="6"/>
      <c r="E348" s="6"/>
      <c r="F348" s="6"/>
      <c r="G348" s="6"/>
      <c r="H348" s="6"/>
    </row>
    <row r="349" spans="4:8" s="7" customFormat="1">
      <c r="D349" s="6"/>
      <c r="E349" s="6"/>
      <c r="F349" s="6"/>
      <c r="G349" s="6"/>
      <c r="H349" s="6"/>
    </row>
    <row r="350" spans="4:8" s="7" customFormat="1">
      <c r="D350" s="6"/>
      <c r="E350" s="6"/>
      <c r="F350" s="6"/>
      <c r="G350" s="6"/>
      <c r="H350" s="6"/>
    </row>
    <row r="351" spans="4:8" s="7" customFormat="1">
      <c r="D351" s="6"/>
      <c r="E351" s="6"/>
      <c r="F351" s="6"/>
      <c r="G351" s="6"/>
      <c r="H351" s="6"/>
    </row>
    <row r="352" spans="4:8" s="7" customFormat="1">
      <c r="D352" s="6"/>
      <c r="E352" s="6"/>
      <c r="F352" s="6"/>
      <c r="G352" s="6"/>
      <c r="H352" s="6"/>
    </row>
    <row r="353" spans="4:8" s="7" customFormat="1">
      <c r="D353" s="6"/>
      <c r="E353" s="6"/>
      <c r="F353" s="6"/>
      <c r="G353" s="6"/>
      <c r="H353" s="6"/>
    </row>
    <row r="354" spans="4:8" s="7" customFormat="1">
      <c r="D354" s="6"/>
      <c r="E354" s="6"/>
      <c r="F354" s="6"/>
      <c r="G354" s="6"/>
      <c r="H354" s="6"/>
    </row>
    <row r="355" spans="4:8" s="7" customFormat="1">
      <c r="D355" s="6"/>
      <c r="E355" s="6"/>
      <c r="F355" s="6"/>
      <c r="G355" s="6"/>
      <c r="H355" s="6"/>
    </row>
    <row r="356" spans="4:8" s="7" customFormat="1">
      <c r="D356" s="6"/>
      <c r="E356" s="6"/>
      <c r="F356" s="6"/>
      <c r="G356" s="6"/>
      <c r="H356" s="6"/>
    </row>
    <row r="357" spans="4:8" s="7" customFormat="1">
      <c r="D357" s="6"/>
      <c r="E357" s="6"/>
      <c r="F357" s="6"/>
      <c r="G357" s="6"/>
      <c r="H357" s="6"/>
    </row>
    <row r="358" spans="4:8" s="7" customFormat="1">
      <c r="D358" s="6"/>
      <c r="E358" s="6"/>
      <c r="F358" s="6"/>
      <c r="G358" s="6"/>
      <c r="H358" s="6"/>
    </row>
    <row r="359" spans="4:8" s="7" customFormat="1">
      <c r="D359" s="6"/>
      <c r="E359" s="6"/>
      <c r="F359" s="6"/>
      <c r="G359" s="6"/>
      <c r="H359" s="6"/>
    </row>
    <row r="360" spans="4:8" s="7" customFormat="1">
      <c r="D360" s="6"/>
      <c r="E360" s="6"/>
      <c r="F360" s="6"/>
      <c r="G360" s="6"/>
      <c r="H360" s="6"/>
    </row>
    <row r="361" spans="4:8" s="7" customFormat="1">
      <c r="D361" s="6"/>
      <c r="E361" s="6"/>
      <c r="F361" s="6"/>
      <c r="G361" s="6"/>
      <c r="H361" s="6"/>
    </row>
    <row r="362" spans="4:8" s="7" customFormat="1">
      <c r="D362" s="6"/>
      <c r="E362" s="6"/>
      <c r="F362" s="6"/>
      <c r="G362" s="6"/>
      <c r="H362" s="6"/>
    </row>
    <row r="363" spans="4:8" s="7" customFormat="1">
      <c r="D363" s="6"/>
      <c r="E363" s="6"/>
      <c r="F363" s="6"/>
      <c r="G363" s="6"/>
      <c r="H363" s="6"/>
    </row>
    <row r="364" spans="4:8" s="7" customFormat="1">
      <c r="D364" s="6"/>
      <c r="E364" s="6"/>
      <c r="F364" s="6"/>
      <c r="G364" s="6"/>
      <c r="H364" s="6"/>
    </row>
    <row r="365" spans="4:8" s="7" customFormat="1">
      <c r="D365" s="6"/>
      <c r="E365" s="6"/>
      <c r="F365" s="6"/>
      <c r="G365" s="6"/>
      <c r="H365" s="6"/>
    </row>
    <row r="366" spans="4:8" s="7" customFormat="1">
      <c r="D366" s="6"/>
      <c r="E366" s="6"/>
      <c r="F366" s="6"/>
      <c r="G366" s="6"/>
      <c r="H366" s="6"/>
    </row>
    <row r="367" spans="4:8" s="7" customFormat="1">
      <c r="D367" s="6"/>
      <c r="E367" s="6"/>
      <c r="F367" s="6"/>
      <c r="G367" s="6"/>
      <c r="H367" s="6"/>
    </row>
    <row r="368" spans="4:8" s="7" customFormat="1">
      <c r="D368" s="6"/>
      <c r="E368" s="6"/>
      <c r="F368" s="6"/>
      <c r="G368" s="6"/>
      <c r="H368" s="6"/>
    </row>
    <row r="369" spans="4:8" s="7" customFormat="1">
      <c r="D369" s="6"/>
      <c r="E369" s="6"/>
      <c r="F369" s="6"/>
      <c r="G369" s="6"/>
      <c r="H369" s="6"/>
    </row>
    <row r="370" spans="4:8" s="7" customFormat="1">
      <c r="D370" s="6"/>
      <c r="E370" s="6"/>
      <c r="F370" s="6"/>
      <c r="G370" s="6"/>
      <c r="H370" s="6"/>
    </row>
    <row r="371" spans="4:8" s="7" customFormat="1">
      <c r="D371" s="6"/>
      <c r="E371" s="6"/>
      <c r="F371" s="6"/>
      <c r="G371" s="6"/>
      <c r="H371" s="6"/>
    </row>
    <row r="372" spans="4:8" s="7" customFormat="1">
      <c r="D372" s="6"/>
      <c r="E372" s="6"/>
      <c r="F372" s="6"/>
      <c r="G372" s="6"/>
      <c r="H372" s="6"/>
    </row>
    <row r="373" spans="4:8" s="7" customFormat="1">
      <c r="D373" s="6"/>
      <c r="E373" s="6"/>
      <c r="F373" s="6"/>
      <c r="G373" s="6"/>
      <c r="H373" s="6"/>
    </row>
    <row r="374" spans="4:8" s="7" customFormat="1">
      <c r="D374" s="6"/>
      <c r="E374" s="6"/>
      <c r="F374" s="6"/>
      <c r="G374" s="6"/>
      <c r="H374" s="6"/>
    </row>
    <row r="375" spans="4:8" s="7" customFormat="1">
      <c r="D375" s="6"/>
      <c r="E375" s="6"/>
      <c r="F375" s="6"/>
      <c r="G375" s="6"/>
      <c r="H375" s="6"/>
    </row>
    <row r="376" spans="4:8" s="7" customFormat="1">
      <c r="D376" s="6"/>
      <c r="E376" s="6"/>
      <c r="F376" s="6"/>
      <c r="G376" s="6"/>
      <c r="H376" s="6"/>
    </row>
    <row r="377" spans="4:8" s="7" customFormat="1">
      <c r="D377" s="6"/>
      <c r="E377" s="6"/>
      <c r="F377" s="6"/>
      <c r="G377" s="6"/>
      <c r="H377" s="6"/>
    </row>
    <row r="378" spans="4:8" s="7" customFormat="1">
      <c r="D378" s="6"/>
      <c r="E378" s="6"/>
      <c r="F378" s="6"/>
      <c r="G378" s="6"/>
      <c r="H378" s="6"/>
    </row>
    <row r="379" spans="4:8" s="7" customFormat="1">
      <c r="D379" s="6"/>
      <c r="E379" s="6"/>
      <c r="F379" s="6"/>
      <c r="G379" s="6"/>
      <c r="H379" s="6"/>
    </row>
    <row r="380" spans="4:8" s="7" customFormat="1">
      <c r="D380" s="6"/>
      <c r="E380" s="6"/>
      <c r="F380" s="6"/>
      <c r="G380" s="6"/>
      <c r="H380" s="6"/>
    </row>
    <row r="381" spans="4:8" s="7" customFormat="1">
      <c r="D381" s="6"/>
      <c r="E381" s="6"/>
      <c r="F381" s="6"/>
      <c r="G381" s="6"/>
      <c r="H381" s="6"/>
    </row>
    <row r="382" spans="4:8" s="7" customFormat="1">
      <c r="D382" s="6"/>
      <c r="E382" s="6"/>
      <c r="F382" s="6"/>
      <c r="G382" s="6"/>
      <c r="H382" s="6"/>
    </row>
    <row r="383" spans="4:8" s="7" customFormat="1">
      <c r="D383" s="6"/>
      <c r="E383" s="6"/>
      <c r="F383" s="6"/>
      <c r="G383" s="6"/>
      <c r="H383" s="6"/>
    </row>
    <row r="384" spans="4:8" s="7" customFormat="1">
      <c r="D384" s="6"/>
      <c r="E384" s="6"/>
      <c r="F384" s="6"/>
      <c r="G384" s="6"/>
      <c r="H384" s="6"/>
    </row>
    <row r="385" spans="4:8" s="7" customFormat="1">
      <c r="D385" s="6"/>
      <c r="E385" s="6"/>
      <c r="F385" s="6"/>
      <c r="G385" s="6"/>
      <c r="H385" s="6"/>
    </row>
    <row r="386" spans="4:8" s="7" customFormat="1">
      <c r="D386" s="6"/>
      <c r="E386" s="6"/>
      <c r="F386" s="6"/>
      <c r="G386" s="6"/>
      <c r="H386" s="6"/>
    </row>
    <row r="387" spans="4:8" s="7" customFormat="1">
      <c r="D387" s="6"/>
      <c r="E387" s="6"/>
      <c r="F387" s="6"/>
      <c r="G387" s="6"/>
      <c r="H387" s="6"/>
    </row>
    <row r="388" spans="4:8" s="7" customFormat="1">
      <c r="D388" s="6"/>
      <c r="E388" s="6"/>
      <c r="F388" s="6"/>
      <c r="G388" s="6"/>
      <c r="H388" s="6"/>
    </row>
    <row r="389" spans="4:8" s="7" customFormat="1">
      <c r="D389" s="6"/>
      <c r="E389" s="6"/>
      <c r="F389" s="6"/>
      <c r="G389" s="6"/>
      <c r="H389" s="6"/>
    </row>
    <row r="390" spans="4:8" s="7" customFormat="1">
      <c r="D390" s="6"/>
      <c r="E390" s="6"/>
      <c r="F390" s="6"/>
      <c r="G390" s="6"/>
      <c r="H390" s="6"/>
    </row>
    <row r="391" spans="4:8" s="7" customFormat="1">
      <c r="D391" s="6"/>
      <c r="E391" s="6"/>
      <c r="F391" s="6"/>
      <c r="G391" s="6"/>
      <c r="H391" s="6"/>
    </row>
    <row r="392" spans="4:8" s="7" customFormat="1">
      <c r="D392" s="6"/>
      <c r="E392" s="6"/>
      <c r="F392" s="6"/>
      <c r="G392" s="6"/>
      <c r="H392" s="6"/>
    </row>
    <row r="393" spans="4:8" s="7" customFormat="1">
      <c r="D393" s="6"/>
      <c r="E393" s="6"/>
      <c r="F393" s="6"/>
      <c r="G393" s="6"/>
      <c r="H393" s="6"/>
    </row>
    <row r="394" spans="4:8" s="7" customFormat="1">
      <c r="D394" s="6"/>
      <c r="E394" s="6"/>
      <c r="F394" s="6"/>
      <c r="G394" s="6"/>
      <c r="H394" s="6"/>
    </row>
    <row r="395" spans="4:8" s="7" customFormat="1">
      <c r="D395" s="6"/>
      <c r="E395" s="6"/>
      <c r="F395" s="6"/>
      <c r="G395" s="6"/>
      <c r="H395" s="6"/>
    </row>
    <row r="396" spans="4:8" s="7" customFormat="1">
      <c r="D396" s="6"/>
      <c r="E396" s="6"/>
      <c r="F396" s="6"/>
      <c r="G396" s="6"/>
      <c r="H396" s="6"/>
    </row>
    <row r="397" spans="4:8" s="7" customFormat="1">
      <c r="D397" s="6"/>
      <c r="E397" s="6"/>
      <c r="F397" s="6"/>
      <c r="G397" s="6"/>
      <c r="H397" s="6"/>
    </row>
    <row r="398" spans="4:8" s="7" customFormat="1">
      <c r="D398" s="6"/>
      <c r="E398" s="6"/>
      <c r="F398" s="6"/>
      <c r="G398" s="6"/>
      <c r="H398" s="6"/>
    </row>
    <row r="399" spans="4:8" s="7" customFormat="1">
      <c r="D399" s="6"/>
      <c r="E399" s="6"/>
      <c r="F399" s="6"/>
      <c r="G399" s="6"/>
      <c r="H399" s="6"/>
    </row>
    <row r="400" spans="4:8" s="7" customFormat="1">
      <c r="D400" s="6"/>
      <c r="E400" s="6"/>
      <c r="F400" s="6"/>
      <c r="G400" s="6"/>
      <c r="H400" s="6"/>
    </row>
    <row r="401" spans="4:8" s="7" customFormat="1">
      <c r="D401" s="6"/>
      <c r="E401" s="6"/>
      <c r="F401" s="6"/>
      <c r="G401" s="6"/>
      <c r="H401" s="6"/>
    </row>
    <row r="402" spans="4:8" s="7" customFormat="1">
      <c r="D402" s="6"/>
      <c r="E402" s="6"/>
      <c r="F402" s="6"/>
      <c r="G402" s="6"/>
      <c r="H402" s="6"/>
    </row>
    <row r="403" spans="4:8" s="7" customFormat="1">
      <c r="D403" s="6"/>
      <c r="E403" s="6"/>
      <c r="F403" s="6"/>
      <c r="G403" s="6"/>
      <c r="H403" s="6"/>
    </row>
    <row r="404" spans="4:8" s="7" customFormat="1">
      <c r="D404" s="6"/>
      <c r="E404" s="6"/>
      <c r="F404" s="6"/>
      <c r="G404" s="6"/>
      <c r="H404" s="6"/>
    </row>
    <row r="405" spans="4:8" s="7" customFormat="1">
      <c r="D405" s="6"/>
      <c r="E405" s="6"/>
      <c r="F405" s="6"/>
      <c r="G405" s="6"/>
      <c r="H405" s="6"/>
    </row>
    <row r="406" spans="4:8" s="7" customFormat="1">
      <c r="D406" s="6"/>
      <c r="E406" s="6"/>
      <c r="F406" s="6"/>
      <c r="G406" s="6"/>
      <c r="H406" s="6"/>
    </row>
    <row r="407" spans="4:8" s="7" customFormat="1">
      <c r="D407" s="6"/>
      <c r="E407" s="6"/>
      <c r="F407" s="6"/>
      <c r="G407" s="6"/>
      <c r="H407" s="6"/>
    </row>
    <row r="408" spans="4:8" s="7" customFormat="1">
      <c r="D408" s="6"/>
      <c r="E408" s="6"/>
      <c r="F408" s="6"/>
      <c r="G408" s="6"/>
      <c r="H408" s="6"/>
    </row>
    <row r="409" spans="4:8" s="7" customFormat="1">
      <c r="D409" s="6"/>
      <c r="E409" s="6"/>
      <c r="F409" s="6"/>
      <c r="G409" s="6"/>
      <c r="H409" s="6"/>
    </row>
    <row r="410" spans="4:8" s="7" customFormat="1">
      <c r="D410" s="6"/>
      <c r="E410" s="6"/>
      <c r="F410" s="6"/>
      <c r="G410" s="6"/>
      <c r="H410" s="6"/>
    </row>
    <row r="411" spans="4:8" s="7" customFormat="1">
      <c r="D411" s="6"/>
      <c r="E411" s="6"/>
      <c r="F411" s="6"/>
      <c r="G411" s="6"/>
      <c r="H411" s="6"/>
    </row>
    <row r="412" spans="4:8" s="7" customFormat="1">
      <c r="D412" s="6"/>
      <c r="E412" s="6"/>
      <c r="F412" s="6"/>
      <c r="G412" s="6"/>
      <c r="H412" s="6"/>
    </row>
    <row r="413" spans="4:8" s="7" customFormat="1">
      <c r="D413" s="6"/>
      <c r="E413" s="6"/>
      <c r="F413" s="6"/>
      <c r="G413" s="6"/>
      <c r="H413" s="6"/>
    </row>
    <row r="414" spans="4:8" s="7" customFormat="1">
      <c r="D414" s="6"/>
      <c r="E414" s="6"/>
      <c r="F414" s="6"/>
      <c r="G414" s="6"/>
      <c r="H414" s="6"/>
    </row>
    <row r="415" spans="4:8" s="7" customFormat="1">
      <c r="D415" s="6"/>
      <c r="E415" s="6"/>
      <c r="F415" s="6"/>
      <c r="G415" s="6"/>
      <c r="H415" s="6"/>
    </row>
    <row r="416" spans="4:8" s="7" customFormat="1">
      <c r="D416" s="6"/>
      <c r="E416" s="6"/>
      <c r="F416" s="6"/>
      <c r="G416" s="6"/>
      <c r="H416" s="6"/>
    </row>
    <row r="417" spans="4:8" s="7" customFormat="1">
      <c r="D417" s="6"/>
      <c r="E417" s="6"/>
      <c r="F417" s="6"/>
      <c r="G417" s="6"/>
      <c r="H417" s="6"/>
    </row>
    <row r="418" spans="4:8" s="7" customFormat="1">
      <c r="D418" s="6"/>
      <c r="E418" s="6"/>
      <c r="F418" s="6"/>
      <c r="G418" s="6"/>
      <c r="H418" s="6"/>
    </row>
    <row r="419" spans="4:8" s="7" customFormat="1">
      <c r="D419" s="6"/>
      <c r="E419" s="6"/>
      <c r="F419" s="6"/>
      <c r="G419" s="6"/>
      <c r="H419" s="6"/>
    </row>
    <row r="420" spans="4:8" s="7" customFormat="1">
      <c r="D420" s="6"/>
      <c r="E420" s="6"/>
      <c r="F420" s="6"/>
      <c r="G420" s="6"/>
      <c r="H420" s="6"/>
    </row>
    <row r="421" spans="4:8" s="7" customFormat="1">
      <c r="D421" s="6"/>
      <c r="E421" s="6"/>
      <c r="F421" s="6"/>
      <c r="G421" s="6"/>
      <c r="H421" s="6"/>
    </row>
    <row r="422" spans="4:8" s="7" customFormat="1">
      <c r="D422" s="6"/>
      <c r="E422" s="6"/>
      <c r="F422" s="6"/>
      <c r="G422" s="6"/>
      <c r="H422" s="6"/>
    </row>
    <row r="423" spans="4:8" s="7" customFormat="1">
      <c r="D423" s="6"/>
      <c r="E423" s="6"/>
      <c r="F423" s="6"/>
      <c r="G423" s="6"/>
      <c r="H423" s="6"/>
    </row>
    <row r="424" spans="4:8" s="7" customFormat="1">
      <c r="D424" s="6"/>
      <c r="E424" s="6"/>
      <c r="F424" s="6"/>
      <c r="G424" s="6"/>
      <c r="H424" s="6"/>
    </row>
    <row r="425" spans="4:8" s="7" customFormat="1">
      <c r="D425" s="6"/>
      <c r="E425" s="6"/>
      <c r="F425" s="6"/>
      <c r="G425" s="6"/>
      <c r="H425" s="6"/>
    </row>
    <row r="426" spans="4:8" s="7" customFormat="1">
      <c r="D426" s="6"/>
      <c r="E426" s="6"/>
      <c r="F426" s="6"/>
      <c r="G426" s="6"/>
      <c r="H426" s="6"/>
    </row>
    <row r="427" spans="4:8" s="7" customFormat="1">
      <c r="D427" s="6"/>
      <c r="E427" s="6"/>
      <c r="F427" s="6"/>
      <c r="G427" s="6"/>
      <c r="H427" s="6"/>
    </row>
    <row r="428" spans="4:8" s="7" customFormat="1">
      <c r="D428" s="6"/>
      <c r="E428" s="6"/>
      <c r="F428" s="6"/>
      <c r="G428" s="6"/>
      <c r="H428" s="6"/>
    </row>
    <row r="429" spans="4:8" s="7" customFormat="1">
      <c r="D429" s="6"/>
      <c r="E429" s="6"/>
      <c r="F429" s="6"/>
      <c r="G429" s="6"/>
      <c r="H429" s="6"/>
    </row>
    <row r="430" spans="4:8" s="7" customFormat="1">
      <c r="D430" s="6"/>
      <c r="E430" s="6"/>
      <c r="F430" s="6"/>
      <c r="G430" s="6"/>
      <c r="H430" s="6"/>
    </row>
    <row r="431" spans="4:8" s="7" customFormat="1">
      <c r="D431" s="6"/>
      <c r="E431" s="6"/>
      <c r="F431" s="6"/>
      <c r="G431" s="6"/>
      <c r="H431" s="6"/>
    </row>
    <row r="432" spans="4:8" s="7" customFormat="1">
      <c r="D432" s="6"/>
      <c r="E432" s="6"/>
      <c r="F432" s="6"/>
      <c r="G432" s="6"/>
      <c r="H432" s="6"/>
    </row>
    <row r="433" spans="4:8" s="7" customFormat="1">
      <c r="D433" s="6"/>
      <c r="E433" s="6"/>
      <c r="F433" s="6"/>
      <c r="G433" s="6"/>
      <c r="H433" s="6"/>
    </row>
    <row r="434" spans="4:8" s="7" customFormat="1">
      <c r="D434" s="6"/>
      <c r="E434" s="6"/>
      <c r="F434" s="6"/>
      <c r="G434" s="6"/>
      <c r="H434" s="6"/>
    </row>
    <row r="435" spans="4:8" s="7" customFormat="1">
      <c r="D435" s="6"/>
      <c r="E435" s="6"/>
      <c r="F435" s="6"/>
      <c r="G435" s="6"/>
      <c r="H435" s="6"/>
    </row>
    <row r="436" spans="4:8" s="7" customFormat="1">
      <c r="D436" s="6"/>
      <c r="E436" s="6"/>
      <c r="F436" s="6"/>
      <c r="G436" s="6"/>
      <c r="H436" s="6"/>
    </row>
    <row r="437" spans="4:8" s="7" customFormat="1">
      <c r="D437" s="6"/>
      <c r="E437" s="6"/>
      <c r="F437" s="6"/>
      <c r="G437" s="6"/>
      <c r="H437" s="6"/>
    </row>
    <row r="438" spans="4:8" s="7" customFormat="1">
      <c r="D438" s="6"/>
      <c r="E438" s="6"/>
      <c r="F438" s="6"/>
      <c r="G438" s="6"/>
      <c r="H438" s="6"/>
    </row>
    <row r="439" spans="4:8" s="7" customFormat="1">
      <c r="D439" s="6"/>
      <c r="E439" s="6"/>
      <c r="F439" s="6"/>
      <c r="G439" s="6"/>
      <c r="H439" s="6"/>
    </row>
    <row r="440" spans="4:8" s="7" customFormat="1">
      <c r="D440" s="6"/>
      <c r="E440" s="6"/>
      <c r="F440" s="6"/>
      <c r="G440" s="6"/>
      <c r="H440" s="6"/>
    </row>
    <row r="441" spans="4:8" s="7" customFormat="1">
      <c r="D441" s="6"/>
      <c r="E441" s="6"/>
      <c r="F441" s="6"/>
      <c r="G441" s="6"/>
      <c r="H441" s="6"/>
    </row>
    <row r="442" spans="4:8" s="7" customFormat="1">
      <c r="D442" s="6"/>
      <c r="E442" s="6"/>
      <c r="F442" s="6"/>
      <c r="G442" s="6"/>
      <c r="H442" s="6"/>
    </row>
    <row r="443" spans="4:8" s="7" customFormat="1">
      <c r="D443" s="6"/>
      <c r="E443" s="6"/>
      <c r="F443" s="6"/>
      <c r="G443" s="6"/>
      <c r="H443" s="6"/>
    </row>
    <row r="444" spans="4:8" s="7" customFormat="1">
      <c r="D444" s="6"/>
      <c r="E444" s="6"/>
      <c r="F444" s="6"/>
      <c r="G444" s="6"/>
      <c r="H444" s="6"/>
    </row>
    <row r="445" spans="4:8" s="7" customFormat="1">
      <c r="D445" s="6"/>
      <c r="E445" s="6"/>
      <c r="F445" s="6"/>
      <c r="G445" s="6"/>
      <c r="H445" s="6"/>
    </row>
    <row r="446" spans="4:8" s="7" customFormat="1">
      <c r="D446" s="6"/>
      <c r="E446" s="6"/>
      <c r="F446" s="6"/>
      <c r="G446" s="6"/>
      <c r="H446" s="6"/>
    </row>
    <row r="447" spans="4:8" s="7" customFormat="1">
      <c r="D447" s="6"/>
      <c r="E447" s="6"/>
      <c r="F447" s="6"/>
      <c r="G447" s="6"/>
      <c r="H447" s="6"/>
    </row>
    <row r="448" spans="4:8" s="7" customFormat="1">
      <c r="D448" s="6"/>
      <c r="E448" s="6"/>
      <c r="F448" s="6"/>
      <c r="G448" s="6"/>
      <c r="H448" s="6"/>
    </row>
    <row r="449" spans="4:8" s="7" customFormat="1">
      <c r="D449" s="6"/>
      <c r="E449" s="6"/>
      <c r="F449" s="6"/>
      <c r="G449" s="6"/>
      <c r="H449" s="6"/>
    </row>
    <row r="450" spans="4:8" s="7" customFormat="1">
      <c r="D450" s="6"/>
      <c r="E450" s="6"/>
      <c r="F450" s="6"/>
      <c r="G450" s="6"/>
      <c r="H450" s="6"/>
    </row>
    <row r="451" spans="4:8" s="7" customFormat="1">
      <c r="D451" s="6"/>
      <c r="E451" s="6"/>
      <c r="F451" s="6"/>
      <c r="G451" s="6"/>
      <c r="H451" s="6"/>
    </row>
    <row r="452" spans="4:8" s="7" customFormat="1">
      <c r="D452" s="6"/>
      <c r="E452" s="6"/>
      <c r="F452" s="6"/>
      <c r="G452" s="6"/>
      <c r="H452" s="6"/>
    </row>
    <row r="453" spans="4:8" s="7" customFormat="1">
      <c r="D453" s="6"/>
      <c r="E453" s="6"/>
      <c r="F453" s="6"/>
      <c r="G453" s="6"/>
      <c r="H453" s="6"/>
    </row>
    <row r="454" spans="4:8" s="7" customFormat="1">
      <c r="D454" s="6"/>
      <c r="E454" s="6"/>
      <c r="F454" s="6"/>
      <c r="G454" s="6"/>
      <c r="H454" s="6"/>
    </row>
    <row r="455" spans="4:8" s="7" customFormat="1">
      <c r="D455" s="6"/>
      <c r="E455" s="6"/>
      <c r="F455" s="6"/>
      <c r="G455" s="6"/>
      <c r="H455" s="6"/>
    </row>
    <row r="456" spans="4:8" s="7" customFormat="1">
      <c r="D456" s="6"/>
      <c r="E456" s="6"/>
      <c r="F456" s="6"/>
      <c r="G456" s="6"/>
      <c r="H456" s="6"/>
    </row>
    <row r="457" spans="4:8" s="7" customFormat="1">
      <c r="D457" s="6"/>
      <c r="E457" s="6"/>
      <c r="F457" s="6"/>
      <c r="G457" s="6"/>
      <c r="H457" s="6"/>
    </row>
    <row r="458" spans="4:8" s="7" customFormat="1">
      <c r="D458" s="6"/>
      <c r="E458" s="6"/>
      <c r="F458" s="6"/>
      <c r="G458" s="6"/>
      <c r="H458" s="6"/>
    </row>
    <row r="459" spans="4:8" s="7" customFormat="1">
      <c r="D459" s="6"/>
      <c r="E459" s="6"/>
      <c r="F459" s="6"/>
      <c r="G459" s="6"/>
      <c r="H459" s="6"/>
    </row>
    <row r="460" spans="4:8" s="7" customFormat="1">
      <c r="D460" s="6"/>
      <c r="E460" s="6"/>
      <c r="F460" s="6"/>
      <c r="G460" s="6"/>
      <c r="H460" s="6"/>
    </row>
    <row r="461" spans="4:8" s="7" customFormat="1">
      <c r="D461" s="6"/>
      <c r="E461" s="6"/>
      <c r="F461" s="6"/>
      <c r="G461" s="6"/>
      <c r="H461" s="6"/>
    </row>
    <row r="462" spans="4:8" s="7" customFormat="1">
      <c r="D462" s="6"/>
      <c r="E462" s="6"/>
      <c r="F462" s="6"/>
      <c r="G462" s="6"/>
      <c r="H462" s="6"/>
    </row>
    <row r="463" spans="4:8" s="7" customFormat="1">
      <c r="D463" s="6"/>
      <c r="E463" s="6"/>
      <c r="F463" s="6"/>
      <c r="G463" s="6"/>
      <c r="H463" s="6"/>
    </row>
    <row r="464" spans="4:8" s="7" customFormat="1">
      <c r="D464" s="6"/>
      <c r="E464" s="6"/>
      <c r="F464" s="6"/>
      <c r="G464" s="6"/>
      <c r="H464" s="6"/>
    </row>
    <row r="465" spans="4:8" s="7" customFormat="1">
      <c r="D465" s="6"/>
      <c r="E465" s="6"/>
      <c r="F465" s="6"/>
      <c r="G465" s="6"/>
      <c r="H465" s="6"/>
    </row>
    <row r="466" spans="4:8" s="7" customFormat="1">
      <c r="D466" s="6"/>
      <c r="E466" s="6"/>
      <c r="F466" s="6"/>
      <c r="G466" s="6"/>
      <c r="H466" s="6"/>
    </row>
    <row r="467" spans="4:8" s="7" customFormat="1">
      <c r="D467" s="6"/>
      <c r="E467" s="6"/>
      <c r="F467" s="6"/>
      <c r="G467" s="6"/>
      <c r="H467" s="6"/>
    </row>
    <row r="468" spans="4:8" s="7" customFormat="1">
      <c r="D468" s="6"/>
      <c r="E468" s="6"/>
      <c r="F468" s="6"/>
      <c r="G468" s="6"/>
      <c r="H468" s="6"/>
    </row>
    <row r="469" spans="4:8" s="7" customFormat="1">
      <c r="D469" s="6"/>
      <c r="E469" s="6"/>
      <c r="F469" s="6"/>
      <c r="G469" s="6"/>
      <c r="H469" s="6"/>
    </row>
  </sheetData>
  <mergeCells count="31">
    <mergeCell ref="B65:D65"/>
    <mergeCell ref="C75:D75"/>
    <mergeCell ref="C77:D77"/>
    <mergeCell ref="C79:D79"/>
    <mergeCell ref="B81:D81"/>
    <mergeCell ref="B66:D66"/>
    <mergeCell ref="B70:J70"/>
    <mergeCell ref="B71:J71"/>
    <mergeCell ref="B72:J72"/>
    <mergeCell ref="B73:D73"/>
    <mergeCell ref="C14:D14"/>
    <mergeCell ref="C60:J60"/>
    <mergeCell ref="C61:J61"/>
    <mergeCell ref="B62:J62"/>
    <mergeCell ref="B63:D63"/>
    <mergeCell ref="C23:D23"/>
    <mergeCell ref="C32:D32"/>
    <mergeCell ref="C34:D34"/>
    <mergeCell ref="C38:D38"/>
    <mergeCell ref="B42:D42"/>
    <mergeCell ref="B47:J47"/>
    <mergeCell ref="B48:J48"/>
    <mergeCell ref="B49:J49"/>
    <mergeCell ref="B50:D50"/>
    <mergeCell ref="B54:D54"/>
    <mergeCell ref="C40:D40"/>
    <mergeCell ref="B1:J1"/>
    <mergeCell ref="B2:J2"/>
    <mergeCell ref="B3:J3"/>
    <mergeCell ref="B4:D4"/>
    <mergeCell ref="C6:D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44" max="16383" man="1"/>
  </rowBreaks>
  <ignoredErrors>
    <ignoredError sqref="F76 F78 F77 F7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EDO.ANAL. EJERC. PRESUP.EGRESOS</vt:lpstr>
      <vt:lpstr>'EDO.ANAL. EJERC. PRESUP.EGRESOS'!Área_de_impresión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2022-04-20T19:01:29Z</cp:lastPrinted>
  <dcterms:created xsi:type="dcterms:W3CDTF">2021-05-26T18:32:39Z</dcterms:created>
  <dcterms:modified xsi:type="dcterms:W3CDTF">2022-07-08T17:41:20Z</dcterms:modified>
</cp:coreProperties>
</file>